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2021-2022'!$A$5:$O$141</definedName>
    <definedName name="_xlnm.Print_Area" localSheetId="0">'ведомственная на 2021-2022'!$A$1:$O$140</definedName>
  </definedNames>
  <calcPr calcId="125725"/>
</workbook>
</file>

<file path=xl/calcChain.xml><?xml version="1.0" encoding="utf-8"?>
<calcChain xmlns="http://schemas.openxmlformats.org/spreadsheetml/2006/main">
  <c r="K81" i="2"/>
  <c r="K80" s="1"/>
  <c r="J80"/>
  <c r="K92"/>
  <c r="L91"/>
  <c r="O88"/>
  <c r="L88"/>
  <c r="L117"/>
  <c r="O84"/>
  <c r="L84"/>
  <c r="K8"/>
  <c r="L57"/>
  <c r="O110"/>
  <c r="O100" s="1"/>
  <c r="O59"/>
  <c r="L59"/>
  <c r="O58"/>
  <c r="L58"/>
  <c r="L56"/>
  <c r="O53"/>
  <c r="O49"/>
  <c r="L128"/>
  <c r="O97"/>
  <c r="O98"/>
  <c r="L98"/>
  <c r="L97"/>
  <c r="O87"/>
  <c r="O89"/>
  <c r="L87"/>
  <c r="O24"/>
  <c r="O99"/>
  <c r="O126"/>
  <c r="O125"/>
  <c r="O20"/>
  <c r="O19"/>
  <c r="O18"/>
  <c r="O17"/>
  <c r="O16"/>
  <c r="O15"/>
  <c r="O13"/>
  <c r="O14"/>
  <c r="O78"/>
  <c r="O77"/>
  <c r="O70" s="1"/>
  <c r="O74"/>
  <c r="O75"/>
  <c r="O68"/>
  <c r="O61" s="1"/>
  <c r="O66"/>
  <c r="O67"/>
  <c r="O65"/>
  <c r="O50"/>
  <c r="O48"/>
  <c r="O47"/>
  <c r="O46"/>
  <c r="O45"/>
  <c r="O44"/>
  <c r="O43"/>
  <c r="O42"/>
  <c r="O41"/>
  <c r="O40"/>
  <c r="L138"/>
  <c r="L139"/>
  <c r="L137"/>
  <c r="L126"/>
  <c r="L123"/>
  <c r="L124"/>
  <c r="L122"/>
  <c r="L121"/>
  <c r="L120"/>
  <c r="L119"/>
  <c r="L118"/>
  <c r="L85"/>
  <c r="L78"/>
  <c r="L55"/>
  <c r="L37"/>
  <c r="L38"/>
  <c r="O102"/>
  <c r="N100"/>
  <c r="N93"/>
  <c r="N80"/>
  <c r="N70"/>
  <c r="O62"/>
  <c r="N61"/>
  <c r="O27"/>
  <c r="O26"/>
  <c r="O11"/>
  <c r="O10"/>
  <c r="O8" s="1"/>
  <c r="N8"/>
  <c r="O6"/>
  <c r="N6"/>
  <c r="J70"/>
  <c r="L110"/>
  <c r="M102"/>
  <c r="M100"/>
  <c r="J102"/>
  <c r="L102" s="1"/>
  <c r="L100" s="1"/>
  <c r="M27"/>
  <c r="J27"/>
  <c r="L27"/>
  <c r="M26"/>
  <c r="J26"/>
  <c r="L26"/>
  <c r="L60"/>
  <c r="M11"/>
  <c r="J11"/>
  <c r="M10"/>
  <c r="J10"/>
  <c r="J8" s="1"/>
  <c r="J140" s="1"/>
  <c r="M62"/>
  <c r="M61" s="1"/>
  <c r="J62"/>
  <c r="L62"/>
  <c r="L61" s="1"/>
  <c r="K93"/>
  <c r="M93"/>
  <c r="M80"/>
  <c r="K70"/>
  <c r="M70"/>
  <c r="K61"/>
  <c r="K6"/>
  <c r="M6"/>
  <c r="J93"/>
  <c r="J61"/>
  <c r="L28"/>
  <c r="L52"/>
  <c r="L127"/>
  <c r="L116"/>
  <c r="L96"/>
  <c r="L92"/>
  <c r="L104"/>
  <c r="L105"/>
  <c r="L101"/>
  <c r="L103"/>
  <c r="L106"/>
  <c r="L112"/>
  <c r="L113"/>
  <c r="L115"/>
  <c r="L130"/>
  <c r="L107"/>
  <c r="L108"/>
  <c r="L109"/>
  <c r="L111"/>
  <c r="L114"/>
  <c r="L125"/>
  <c r="L129"/>
  <c r="L131"/>
  <c r="L132"/>
  <c r="L133"/>
  <c r="L134"/>
  <c r="L135"/>
  <c r="L136"/>
  <c r="L7"/>
  <c r="L6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3"/>
  <c r="L64"/>
  <c r="L65"/>
  <c r="L66"/>
  <c r="L67"/>
  <c r="L68"/>
  <c r="L69"/>
  <c r="L71"/>
  <c r="L70" s="1"/>
  <c r="L73"/>
  <c r="L74"/>
  <c r="L75"/>
  <c r="L76"/>
  <c r="L77"/>
  <c r="L79"/>
  <c r="L81"/>
  <c r="L80" s="1"/>
  <c r="L82"/>
  <c r="L83"/>
  <c r="L86"/>
  <c r="L89"/>
  <c r="L90"/>
  <c r="L94"/>
  <c r="L95"/>
  <c r="L93" s="1"/>
  <c r="L99"/>
  <c r="J6"/>
  <c r="L72"/>
  <c r="L48"/>
  <c r="J100"/>
  <c r="L49"/>
  <c r="K100"/>
  <c r="N140"/>
  <c r="M8"/>
  <c r="O80"/>
  <c r="O93"/>
  <c r="L10"/>
  <c r="L8" s="1"/>
  <c r="L140" l="1"/>
  <c r="M140"/>
  <c r="K140"/>
  <c r="O140"/>
</calcChain>
</file>

<file path=xl/sharedStrings.xml><?xml version="1.0" encoding="utf-8"?>
<sst xmlns="http://schemas.openxmlformats.org/spreadsheetml/2006/main" count="1159" uniqueCount="250">
  <si>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</si>
  <si>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</si>
  <si>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</si>
  <si>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</si>
  <si>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</si>
  <si>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</si>
  <si>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</si>
  <si>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</si>
  <si>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</si>
  <si>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</si>
  <si>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</si>
  <si>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</si>
  <si>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</si>
  <si>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</si>
  <si>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</si>
  <si>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</si>
  <si>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</si>
  <si>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</si>
  <si>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</si>
  <si>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</si>
  <si>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</si>
  <si>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 xml:space="preserve">Управление строительства и архитектуры администрации Пучежского муниципального района </t>
  </si>
  <si>
    <t>Финансовый отдел администрации Пучежского муниципального района</t>
  </si>
  <si>
    <t>S2990</t>
  </si>
  <si>
    <t xml:space="preserve">Управление городского хозяйства и ЖКХ района администрации Пучежского муниципального района 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</si>
  <si>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</si>
  <si>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</si>
  <si>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</si>
  <si>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</si>
  <si>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</si>
  <si>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</si>
  <si>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</si>
  <si>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</si>
  <si>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</si>
  <si>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</si>
  <si>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</si>
  <si>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</si>
  <si>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</si>
  <si>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</si>
  <si>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</si>
  <si>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</si>
  <si>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</si>
  <si>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</si>
  <si>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</si>
  <si>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</si>
  <si>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</si>
  <si>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</si>
  <si>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</si>
  <si>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</si>
  <si>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</si>
  <si>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</si>
  <si>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</si>
  <si>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</si>
  <si>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</si>
  <si>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</si>
  <si>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</si>
  <si>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</si>
  <si>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</si>
  <si>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</si>
  <si>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</si>
  <si>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</si>
  <si>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</si>
  <si>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</si>
  <si>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</si>
  <si>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</si>
  <si>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</si>
  <si>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</si>
  <si>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</si>
  <si>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</si>
  <si>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</si>
  <si>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</si>
  <si>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</si>
  <si>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</si>
  <si>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</si>
  <si>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</si>
  <si>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</si>
  <si>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</si>
  <si>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</si>
  <si>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</si>
  <si>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</si>
  <si>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</si>
  <si>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</si>
  <si>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</si>
  <si>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</si>
  <si>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</si>
  <si>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</si>
  <si>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</si>
  <si>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</si>
  <si>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</si>
  <si>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</si>
  <si>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</si>
  <si>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</si>
  <si>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</si>
  <si>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</si>
  <si>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</si>
  <si>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</si>
  <si>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</si>
  <si>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</si>
  <si>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</si>
  <si>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</si>
  <si>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</si>
  <si>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</si>
  <si>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</si>
  <si>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</si>
  <si>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</si>
  <si>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</si>
  <si>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</si>
  <si>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</si>
  <si>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</si>
  <si>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</si>
  <si>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</si>
  <si>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</si>
  <si>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</si>
  <si>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</si>
  <si>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</si>
  <si>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</si>
  <si>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</si>
  <si>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</si>
  <si>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</si>
  <si>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</si>
  <si>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</si>
  <si>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</si>
  <si>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</si>
  <si>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</si>
  <si>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</si>
  <si>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</si>
  <si>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</si>
  <si>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</si>
  <si>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</si>
  <si>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</si>
  <si>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</si>
  <si>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</si>
  <si>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</si>
  <si>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</si>
  <si>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</si>
  <si>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</si>
  <si>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</si>
  <si>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</si>
  <si>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</si>
  <si>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</si>
  <si>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</si>
  <si>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</si>
  <si>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</si>
  <si>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</si>
  <si>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</si>
  <si>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</si>
  <si>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</si>
  <si>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</si>
  <si>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</si>
  <si>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</si>
  <si>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</si>
  <si>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</si>
  <si>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</si>
  <si>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</si>
  <si>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</si>
  <si>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</si>
  <si>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</si>
  <si>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</si>
  <si>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</si>
  <si>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</si>
  <si>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</si>
  <si>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</si>
  <si>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</si>
  <si>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</si>
  <si>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</si>
  <si>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</si>
  <si>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</si>
  <si>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</si>
  <si>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52031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</si>
  <si>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</si>
  <si>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</si>
  <si>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</si>
  <si>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</si>
  <si>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</si>
  <si>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</si>
  <si>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</si>
  <si>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</si>
  <si>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</si>
  <si>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</si>
  <si>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</si>
  <si>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</si>
  <si>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</si>
  <si>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</si>
  <si>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</si>
  <si>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</si>
  <si>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</si>
  <si>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</si>
  <si>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</si>
  <si>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</si>
  <si>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</si>
  <si>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</si>
  <si>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</si>
  <si>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</si>
  <si>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</si>
  <si>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</si>
  <si>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</si>
  <si>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</si>
  <si>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</si>
  <si>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</si>
  <si>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</si>
  <si>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</si>
  <si>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</si>
  <si>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</si>
  <si>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</si>
  <si>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</si>
  <si>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</si>
  <si>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</si>
  <si>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</si>
  <si>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</si>
  <si>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</si>
  <si>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</si>
  <si>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</si>
  <si>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</si>
  <si>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</si>
  <si>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</si>
  <si>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</si>
  <si>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</si>
  <si>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</si>
  <si>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</si>
  <si>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</si>
  <si>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</si>
  <si>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</si>
  <si>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</si>
  <si>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</si>
  <si>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</si>
  <si>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</si>
  <si>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</si>
  <si>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</si>
  <si>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</si>
  <si>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</si>
  <si>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</si>
  <si>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</si>
  <si>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</si>
  <si>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</si>
  <si>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</si>
  <si>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</si>
  <si>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</si>
  <si>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</si>
  <si>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</si>
  <si>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</si>
  <si>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</si>
  <si>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</si>
  <si>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</si>
  <si>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</si>
  <si>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</si>
  <si>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</si>
  <si>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</si>
  <si>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</si>
  <si>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</si>
  <si>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Приложение № 6 к решению Совета 
Пучежского муниципального района 
от  __.11.2020  № __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</si>
</sst>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tabSelected="1" zoomScale="75" zoomScaleNormal="75" zoomScaleSheet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5" sqref="R5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249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66</v>
      </c>
      <c r="B5" s="11" t="s">
        <v>85</v>
      </c>
      <c r="C5" s="11" t="s">
        <v>67</v>
      </c>
      <c r="D5" s="11" t="s">
        <v>86</v>
      </c>
      <c r="E5" s="12" t="s">
        <v>87</v>
      </c>
      <c r="F5" s="12" t="s">
        <v>88</v>
      </c>
      <c r="G5" s="12" t="s">
        <v>69</v>
      </c>
      <c r="H5" s="12" t="s">
        <v>70</v>
      </c>
      <c r="I5" s="12" t="s">
        <v>71</v>
      </c>
      <c r="J5" s="36" t="s">
        <v>136</v>
      </c>
      <c r="K5" s="35" t="s">
        <v>227</v>
      </c>
      <c r="L5" s="41" t="s">
        <v>3</v>
      </c>
      <c r="M5" s="36" t="s">
        <v>137</v>
      </c>
      <c r="N5" s="35" t="s">
        <v>227</v>
      </c>
      <c r="O5" s="42" t="s">
        <v>4</v>
      </c>
    </row>
    <row r="6" spans="1:15" ht="31.5" customHeight="1">
      <c r="A6" s="21" t="s">
        <v>84</v>
      </c>
      <c r="B6" s="9" t="s">
        <v>57</v>
      </c>
      <c r="C6" s="43"/>
      <c r="D6" s="44"/>
      <c r="E6" s="44"/>
      <c r="F6" s="44"/>
      <c r="G6" s="44"/>
      <c r="H6" s="44"/>
      <c r="I6" s="45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159</v>
      </c>
      <c r="B7" s="5" t="s">
        <v>57</v>
      </c>
      <c r="C7" s="5" t="s">
        <v>80</v>
      </c>
      <c r="D7" s="5" t="s">
        <v>82</v>
      </c>
      <c r="E7" s="5" t="s">
        <v>223</v>
      </c>
      <c r="F7" s="5">
        <v>9</v>
      </c>
      <c r="G7" s="5" t="s">
        <v>125</v>
      </c>
      <c r="H7" s="5" t="s">
        <v>72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77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161</v>
      </c>
      <c r="B9" s="5">
        <v>330</v>
      </c>
      <c r="C9" s="5" t="s">
        <v>80</v>
      </c>
      <c r="D9" s="5" t="s">
        <v>81</v>
      </c>
      <c r="E9" s="5" t="s">
        <v>82</v>
      </c>
      <c r="F9" s="5" t="s">
        <v>83</v>
      </c>
      <c r="G9" s="5" t="s">
        <v>61</v>
      </c>
      <c r="H9" s="5" t="s">
        <v>160</v>
      </c>
      <c r="I9" s="37" t="s">
        <v>56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203</v>
      </c>
      <c r="B10" s="5">
        <v>330</v>
      </c>
      <c r="C10" s="5" t="s">
        <v>80</v>
      </c>
      <c r="D10" s="5" t="s">
        <v>78</v>
      </c>
      <c r="E10" s="5" t="s">
        <v>82</v>
      </c>
      <c r="F10" s="5" t="s">
        <v>83</v>
      </c>
      <c r="G10" s="5" t="s">
        <v>61</v>
      </c>
      <c r="H10" s="5" t="s">
        <v>138</v>
      </c>
      <c r="I10" s="37" t="s">
        <v>56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208</v>
      </c>
      <c r="B11" s="5">
        <v>330</v>
      </c>
      <c r="C11" s="5" t="s">
        <v>80</v>
      </c>
      <c r="D11" s="5" t="s">
        <v>78</v>
      </c>
      <c r="E11" s="5" t="s">
        <v>82</v>
      </c>
      <c r="F11" s="5" t="s">
        <v>83</v>
      </c>
      <c r="G11" s="5" t="s">
        <v>61</v>
      </c>
      <c r="H11" s="5" t="s">
        <v>138</v>
      </c>
      <c r="I11" s="37" t="s">
        <v>58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171</v>
      </c>
      <c r="B12" s="5">
        <v>330</v>
      </c>
      <c r="C12" s="5" t="s">
        <v>80</v>
      </c>
      <c r="D12" s="5" t="s">
        <v>78</v>
      </c>
      <c r="E12" s="5" t="s">
        <v>82</v>
      </c>
      <c r="F12" s="5" t="s">
        <v>83</v>
      </c>
      <c r="G12" s="5" t="s">
        <v>61</v>
      </c>
      <c r="H12" s="5" t="s">
        <v>138</v>
      </c>
      <c r="I12" s="37" t="s">
        <v>60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229</v>
      </c>
      <c r="B13" s="5">
        <v>330</v>
      </c>
      <c r="C13" s="5" t="s">
        <v>80</v>
      </c>
      <c r="D13" s="5" t="s">
        <v>78</v>
      </c>
      <c r="E13" s="5" t="s">
        <v>82</v>
      </c>
      <c r="F13" s="5" t="s">
        <v>83</v>
      </c>
      <c r="G13" s="5" t="s">
        <v>61</v>
      </c>
      <c r="H13" s="5" t="s">
        <v>140</v>
      </c>
      <c r="I13" s="37" t="s">
        <v>56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230</v>
      </c>
      <c r="B14" s="5">
        <v>330</v>
      </c>
      <c r="C14" s="5" t="s">
        <v>80</v>
      </c>
      <c r="D14" s="5" t="s">
        <v>78</v>
      </c>
      <c r="E14" s="5" t="s">
        <v>82</v>
      </c>
      <c r="F14" s="5" t="s">
        <v>83</v>
      </c>
      <c r="G14" s="5" t="s">
        <v>61</v>
      </c>
      <c r="H14" s="5" t="s">
        <v>141</v>
      </c>
      <c r="I14" s="37" t="s">
        <v>56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231</v>
      </c>
      <c r="B15" s="5">
        <v>330</v>
      </c>
      <c r="C15" s="5" t="s">
        <v>80</v>
      </c>
      <c r="D15" s="5" t="s">
        <v>78</v>
      </c>
      <c r="E15" s="5" t="s">
        <v>82</v>
      </c>
      <c r="F15" s="5" t="s">
        <v>83</v>
      </c>
      <c r="G15" s="5" t="s">
        <v>61</v>
      </c>
      <c r="H15" s="5" t="s">
        <v>142</v>
      </c>
      <c r="I15" s="37" t="s">
        <v>56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232</v>
      </c>
      <c r="B16" s="5">
        <v>330</v>
      </c>
      <c r="C16" s="5" t="s">
        <v>80</v>
      </c>
      <c r="D16" s="5" t="s">
        <v>78</v>
      </c>
      <c r="E16" s="5" t="s">
        <v>82</v>
      </c>
      <c r="F16" s="5" t="s">
        <v>83</v>
      </c>
      <c r="G16" s="5" t="s">
        <v>61</v>
      </c>
      <c r="H16" s="5" t="s">
        <v>143</v>
      </c>
      <c r="I16" s="37" t="s">
        <v>56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177</v>
      </c>
      <c r="B17" s="5">
        <v>330</v>
      </c>
      <c r="C17" s="5" t="s">
        <v>80</v>
      </c>
      <c r="D17" s="5" t="s">
        <v>78</v>
      </c>
      <c r="E17" s="5" t="s">
        <v>82</v>
      </c>
      <c r="F17" s="5" t="s">
        <v>83</v>
      </c>
      <c r="G17" s="5" t="s">
        <v>61</v>
      </c>
      <c r="H17" s="5" t="s">
        <v>144</v>
      </c>
      <c r="I17" s="37" t="s">
        <v>56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178</v>
      </c>
      <c r="B18" s="5">
        <v>330</v>
      </c>
      <c r="C18" s="5" t="s">
        <v>80</v>
      </c>
      <c r="D18" s="5" t="s">
        <v>78</v>
      </c>
      <c r="E18" s="5" t="s">
        <v>82</v>
      </c>
      <c r="F18" s="5" t="s">
        <v>83</v>
      </c>
      <c r="G18" s="5" t="s">
        <v>61</v>
      </c>
      <c r="H18" s="5" t="s">
        <v>145</v>
      </c>
      <c r="I18" s="37" t="s">
        <v>56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179</v>
      </c>
      <c r="B19" s="5">
        <v>330</v>
      </c>
      <c r="C19" s="5" t="s">
        <v>80</v>
      </c>
      <c r="D19" s="5" t="s">
        <v>78</v>
      </c>
      <c r="E19" s="5" t="s">
        <v>82</v>
      </c>
      <c r="F19" s="5" t="s">
        <v>83</v>
      </c>
      <c r="G19" s="5" t="s">
        <v>61</v>
      </c>
      <c r="H19" s="5" t="s">
        <v>146</v>
      </c>
      <c r="I19" s="37" t="s">
        <v>56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180</v>
      </c>
      <c r="B20" s="5">
        <v>330</v>
      </c>
      <c r="C20" s="5" t="s">
        <v>80</v>
      </c>
      <c r="D20" s="5" t="s">
        <v>78</v>
      </c>
      <c r="E20" s="5" t="s">
        <v>82</v>
      </c>
      <c r="F20" s="5" t="s">
        <v>83</v>
      </c>
      <c r="G20" s="5" t="s">
        <v>61</v>
      </c>
      <c r="H20" s="5" t="s">
        <v>147</v>
      </c>
      <c r="I20" s="37" t="s">
        <v>56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181</v>
      </c>
      <c r="B21" s="5" t="s">
        <v>68</v>
      </c>
      <c r="C21" s="5" t="s">
        <v>80</v>
      </c>
      <c r="D21" s="5" t="s">
        <v>78</v>
      </c>
      <c r="E21" s="5" t="s">
        <v>187</v>
      </c>
      <c r="F21" s="5" t="s">
        <v>83</v>
      </c>
      <c r="G21" s="5" t="s">
        <v>80</v>
      </c>
      <c r="H21" s="5" t="s">
        <v>151</v>
      </c>
      <c r="I21" s="37" t="s">
        <v>56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155</v>
      </c>
      <c r="B22" s="5" t="s">
        <v>68</v>
      </c>
      <c r="C22" s="5" t="s">
        <v>80</v>
      </c>
      <c r="D22" s="5" t="s">
        <v>78</v>
      </c>
      <c r="E22" s="5" t="s">
        <v>187</v>
      </c>
      <c r="F22" s="5" t="s">
        <v>83</v>
      </c>
      <c r="G22" s="5" t="s">
        <v>80</v>
      </c>
      <c r="H22" s="5" t="s">
        <v>151</v>
      </c>
      <c r="I22" s="37" t="s">
        <v>58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175</v>
      </c>
      <c r="B23" s="5" t="s">
        <v>68</v>
      </c>
      <c r="C23" s="5" t="s">
        <v>80</v>
      </c>
      <c r="D23" s="5" t="s">
        <v>78</v>
      </c>
      <c r="E23" s="5" t="s">
        <v>206</v>
      </c>
      <c r="F23" s="5" t="s">
        <v>83</v>
      </c>
      <c r="G23" s="5" t="s">
        <v>82</v>
      </c>
      <c r="H23" s="5" t="s">
        <v>201</v>
      </c>
      <c r="I23" s="37" t="s">
        <v>58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43</v>
      </c>
      <c r="B24" s="5" t="s">
        <v>68</v>
      </c>
      <c r="C24" s="5" t="s">
        <v>80</v>
      </c>
      <c r="D24" s="5" t="s">
        <v>74</v>
      </c>
      <c r="E24" s="5" t="s">
        <v>223</v>
      </c>
      <c r="F24" s="5" t="s">
        <v>124</v>
      </c>
      <c r="G24" s="5" t="s">
        <v>125</v>
      </c>
      <c r="H24" s="5" t="s">
        <v>184</v>
      </c>
      <c r="I24" s="37" t="s">
        <v>58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219</v>
      </c>
      <c r="B25" s="5">
        <v>330</v>
      </c>
      <c r="C25" s="5" t="s">
        <v>80</v>
      </c>
      <c r="D25" s="5" t="s">
        <v>55</v>
      </c>
      <c r="E25" s="5" t="s">
        <v>82</v>
      </c>
      <c r="F25" s="5" t="s">
        <v>83</v>
      </c>
      <c r="G25" s="5" t="s">
        <v>80</v>
      </c>
      <c r="H25" s="5" t="s">
        <v>139</v>
      </c>
      <c r="I25" s="37" t="s">
        <v>60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131</v>
      </c>
      <c r="B26" s="5" t="s">
        <v>68</v>
      </c>
      <c r="C26" s="5" t="s">
        <v>80</v>
      </c>
      <c r="D26" s="5" t="s">
        <v>59</v>
      </c>
      <c r="E26" s="5" t="s">
        <v>82</v>
      </c>
      <c r="F26" s="5" t="s">
        <v>83</v>
      </c>
      <c r="G26" s="5" t="s">
        <v>62</v>
      </c>
      <c r="H26" s="5" t="s">
        <v>134</v>
      </c>
      <c r="I26" s="37" t="s">
        <v>56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132</v>
      </c>
      <c r="B27" s="5" t="s">
        <v>68</v>
      </c>
      <c r="C27" s="5" t="s">
        <v>80</v>
      </c>
      <c r="D27" s="5" t="s">
        <v>59</v>
      </c>
      <c r="E27" s="5" t="s">
        <v>82</v>
      </c>
      <c r="F27" s="5" t="s">
        <v>83</v>
      </c>
      <c r="G27" s="5" t="s">
        <v>62</v>
      </c>
      <c r="H27" s="5" t="s">
        <v>134</v>
      </c>
      <c r="I27" s="37" t="s">
        <v>58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133</v>
      </c>
      <c r="B28" s="5" t="s">
        <v>68</v>
      </c>
      <c r="C28" s="5" t="s">
        <v>80</v>
      </c>
      <c r="D28" s="5" t="s">
        <v>59</v>
      </c>
      <c r="E28" s="5" t="s">
        <v>82</v>
      </c>
      <c r="F28" s="5" t="s">
        <v>83</v>
      </c>
      <c r="G28" s="5" t="s">
        <v>62</v>
      </c>
      <c r="H28" s="5" t="s">
        <v>134</v>
      </c>
      <c r="I28" s="37" t="s">
        <v>60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182</v>
      </c>
      <c r="B29" s="5" t="s">
        <v>68</v>
      </c>
      <c r="C29" s="5" t="s">
        <v>80</v>
      </c>
      <c r="D29" s="5" t="s">
        <v>59</v>
      </c>
      <c r="E29" s="5" t="s">
        <v>64</v>
      </c>
      <c r="F29" s="5" t="s">
        <v>89</v>
      </c>
      <c r="G29" s="5" t="s">
        <v>80</v>
      </c>
      <c r="H29" s="5" t="s">
        <v>149</v>
      </c>
      <c r="I29" s="37" t="s">
        <v>56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156</v>
      </c>
      <c r="B30" s="5" t="s">
        <v>68</v>
      </c>
      <c r="C30" s="5" t="s">
        <v>80</v>
      </c>
      <c r="D30" s="5" t="s">
        <v>59</v>
      </c>
      <c r="E30" s="5" t="s">
        <v>64</v>
      </c>
      <c r="F30" s="5" t="s">
        <v>89</v>
      </c>
      <c r="G30" s="5" t="s">
        <v>80</v>
      </c>
      <c r="H30" s="5" t="s">
        <v>149</v>
      </c>
      <c r="I30" s="37" t="s">
        <v>58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172</v>
      </c>
      <c r="B31" s="5" t="s">
        <v>68</v>
      </c>
      <c r="C31" s="5" t="s">
        <v>80</v>
      </c>
      <c r="D31" s="5" t="s">
        <v>59</v>
      </c>
      <c r="E31" s="5" t="s">
        <v>64</v>
      </c>
      <c r="F31" s="5" t="s">
        <v>89</v>
      </c>
      <c r="G31" s="5" t="s">
        <v>80</v>
      </c>
      <c r="H31" s="5" t="s">
        <v>149</v>
      </c>
      <c r="I31" s="37" t="s">
        <v>60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238</v>
      </c>
      <c r="B32" s="5" t="s">
        <v>68</v>
      </c>
      <c r="C32" s="5" t="s">
        <v>80</v>
      </c>
      <c r="D32" s="5" t="s">
        <v>59</v>
      </c>
      <c r="E32" s="5" t="s">
        <v>64</v>
      </c>
      <c r="F32" s="5" t="s">
        <v>89</v>
      </c>
      <c r="G32" s="5" t="s">
        <v>80</v>
      </c>
      <c r="H32" s="5" t="s">
        <v>224</v>
      </c>
      <c r="I32" s="37" t="s">
        <v>56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157</v>
      </c>
      <c r="B33" s="5" t="s">
        <v>68</v>
      </c>
      <c r="C33" s="5" t="s">
        <v>80</v>
      </c>
      <c r="D33" s="5" t="s">
        <v>59</v>
      </c>
      <c r="E33" s="5" t="s">
        <v>64</v>
      </c>
      <c r="F33" s="5" t="s">
        <v>89</v>
      </c>
      <c r="G33" s="5" t="s">
        <v>80</v>
      </c>
      <c r="H33" s="5" t="s">
        <v>224</v>
      </c>
      <c r="I33" s="37" t="s">
        <v>58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158</v>
      </c>
      <c r="B34" s="5" t="s">
        <v>68</v>
      </c>
      <c r="C34" s="5" t="s">
        <v>80</v>
      </c>
      <c r="D34" s="5" t="s">
        <v>59</v>
      </c>
      <c r="E34" s="5" t="s">
        <v>187</v>
      </c>
      <c r="F34" s="5" t="s">
        <v>83</v>
      </c>
      <c r="G34" s="5" t="s">
        <v>80</v>
      </c>
      <c r="H34" s="5" t="s">
        <v>150</v>
      </c>
      <c r="I34" s="37" t="s">
        <v>58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100</v>
      </c>
      <c r="B35" s="5" t="s">
        <v>68</v>
      </c>
      <c r="C35" s="5" t="s">
        <v>78</v>
      </c>
      <c r="D35" s="5" t="s">
        <v>79</v>
      </c>
      <c r="E35" s="5" t="s">
        <v>55</v>
      </c>
      <c r="F35" s="5" t="s">
        <v>83</v>
      </c>
      <c r="G35" s="5" t="s">
        <v>81</v>
      </c>
      <c r="H35" s="5" t="s">
        <v>48</v>
      </c>
      <c r="I35" s="39" t="s">
        <v>75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243</v>
      </c>
      <c r="B36" s="6" t="s">
        <v>68</v>
      </c>
      <c r="C36" s="6" t="s">
        <v>62</v>
      </c>
      <c r="D36" s="6" t="s">
        <v>82</v>
      </c>
      <c r="E36" s="6" t="s">
        <v>81</v>
      </c>
      <c r="F36" s="6" t="s">
        <v>83</v>
      </c>
      <c r="G36" s="6" t="s">
        <v>80</v>
      </c>
      <c r="H36" s="6" t="s">
        <v>202</v>
      </c>
      <c r="I36" s="39" t="s">
        <v>56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1</v>
      </c>
      <c r="B37" s="6" t="s">
        <v>68</v>
      </c>
      <c r="C37" s="6" t="s">
        <v>62</v>
      </c>
      <c r="D37" s="6" t="s">
        <v>82</v>
      </c>
      <c r="E37" s="6" t="s">
        <v>81</v>
      </c>
      <c r="F37" s="6" t="s">
        <v>83</v>
      </c>
      <c r="G37" s="6" t="s">
        <v>80</v>
      </c>
      <c r="H37" s="6" t="s">
        <v>202</v>
      </c>
      <c r="I37" s="39" t="s">
        <v>58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31</v>
      </c>
      <c r="B38" s="6" t="s">
        <v>68</v>
      </c>
      <c r="C38" s="6" t="s">
        <v>62</v>
      </c>
      <c r="D38" s="6" t="s">
        <v>82</v>
      </c>
      <c r="E38" s="6" t="s">
        <v>81</v>
      </c>
      <c r="F38" s="6" t="s">
        <v>83</v>
      </c>
      <c r="G38" s="6" t="s">
        <v>80</v>
      </c>
      <c r="H38" s="6" t="s">
        <v>202</v>
      </c>
      <c r="I38" s="39" t="s">
        <v>60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36</v>
      </c>
      <c r="B39" s="6" t="s">
        <v>68</v>
      </c>
      <c r="C39" s="6" t="s">
        <v>62</v>
      </c>
      <c r="D39" s="6" t="s">
        <v>82</v>
      </c>
      <c r="E39" s="6" t="s">
        <v>206</v>
      </c>
      <c r="F39" s="6" t="s">
        <v>83</v>
      </c>
      <c r="G39" s="6" t="s">
        <v>80</v>
      </c>
      <c r="H39" s="6" t="s">
        <v>201</v>
      </c>
      <c r="I39" s="39" t="s">
        <v>58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216</v>
      </c>
      <c r="B40" s="5" t="s">
        <v>68</v>
      </c>
      <c r="C40" s="5" t="s">
        <v>63</v>
      </c>
      <c r="D40" s="5" t="s">
        <v>80</v>
      </c>
      <c r="E40" s="5" t="s">
        <v>81</v>
      </c>
      <c r="F40" s="5" t="s">
        <v>83</v>
      </c>
      <c r="G40" s="5" t="s">
        <v>81</v>
      </c>
      <c r="H40" s="5" t="s">
        <v>225</v>
      </c>
      <c r="I40" s="37" t="s">
        <v>75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196</v>
      </c>
      <c r="B41" s="5" t="s">
        <v>68</v>
      </c>
      <c r="C41" s="5" t="s">
        <v>63</v>
      </c>
      <c r="D41" s="5" t="s">
        <v>80</v>
      </c>
      <c r="E41" s="5" t="s">
        <v>81</v>
      </c>
      <c r="F41" s="5" t="s">
        <v>83</v>
      </c>
      <c r="G41" s="5" t="s">
        <v>81</v>
      </c>
      <c r="H41" s="5" t="s">
        <v>195</v>
      </c>
      <c r="I41" s="37" t="s">
        <v>75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217</v>
      </c>
      <c r="B42" s="5" t="s">
        <v>68</v>
      </c>
      <c r="C42" s="5" t="s">
        <v>63</v>
      </c>
      <c r="D42" s="5" t="s">
        <v>80</v>
      </c>
      <c r="E42" s="5" t="s">
        <v>81</v>
      </c>
      <c r="F42" s="5" t="s">
        <v>83</v>
      </c>
      <c r="G42" s="5" t="s">
        <v>81</v>
      </c>
      <c r="H42" s="5" t="s">
        <v>51</v>
      </c>
      <c r="I42" s="37" t="s">
        <v>75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240</v>
      </c>
      <c r="B43" s="5" t="s">
        <v>68</v>
      </c>
      <c r="C43" s="5" t="s">
        <v>63</v>
      </c>
      <c r="D43" s="5" t="s">
        <v>80</v>
      </c>
      <c r="E43" s="5" t="s">
        <v>81</v>
      </c>
      <c r="F43" s="5" t="s">
        <v>83</v>
      </c>
      <c r="G43" s="5" t="s">
        <v>81</v>
      </c>
      <c r="H43" s="5" t="s">
        <v>193</v>
      </c>
      <c r="I43" s="37" t="s">
        <v>75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165</v>
      </c>
      <c r="B44" s="5" t="s">
        <v>68</v>
      </c>
      <c r="C44" s="5" t="s">
        <v>63</v>
      </c>
      <c r="D44" s="5" t="s">
        <v>80</v>
      </c>
      <c r="E44" s="5" t="s">
        <v>81</v>
      </c>
      <c r="F44" s="5" t="s">
        <v>83</v>
      </c>
      <c r="G44" s="5" t="s">
        <v>81</v>
      </c>
      <c r="H44" s="5" t="s">
        <v>52</v>
      </c>
      <c r="I44" s="37" t="s">
        <v>75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241</v>
      </c>
      <c r="B45" s="5" t="s">
        <v>68</v>
      </c>
      <c r="C45" s="5" t="s">
        <v>63</v>
      </c>
      <c r="D45" s="5" t="s">
        <v>80</v>
      </c>
      <c r="E45" s="5" t="s">
        <v>81</v>
      </c>
      <c r="F45" s="5" t="s">
        <v>83</v>
      </c>
      <c r="G45" s="5" t="s">
        <v>81</v>
      </c>
      <c r="H45" s="5" t="s">
        <v>194</v>
      </c>
      <c r="I45" s="37" t="s">
        <v>75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166</v>
      </c>
      <c r="B46" s="5" t="s">
        <v>68</v>
      </c>
      <c r="C46" s="5" t="s">
        <v>63</v>
      </c>
      <c r="D46" s="5" t="s">
        <v>80</v>
      </c>
      <c r="E46" s="5" t="s">
        <v>81</v>
      </c>
      <c r="F46" s="5" t="s">
        <v>83</v>
      </c>
      <c r="G46" s="5" t="s">
        <v>81</v>
      </c>
      <c r="H46" s="5" t="s">
        <v>53</v>
      </c>
      <c r="I46" s="37" t="s">
        <v>75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222</v>
      </c>
      <c r="B47" s="5" t="s">
        <v>68</v>
      </c>
      <c r="C47" s="5" t="s">
        <v>63</v>
      </c>
      <c r="D47" s="5" t="s">
        <v>80</v>
      </c>
      <c r="E47" s="5" t="s">
        <v>81</v>
      </c>
      <c r="F47" s="5" t="s">
        <v>83</v>
      </c>
      <c r="G47" s="5" t="s">
        <v>81</v>
      </c>
      <c r="H47" s="5" t="s">
        <v>54</v>
      </c>
      <c r="I47" s="37" t="s">
        <v>75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244</v>
      </c>
      <c r="B48" s="5" t="s">
        <v>68</v>
      </c>
      <c r="C48" s="5" t="s">
        <v>63</v>
      </c>
      <c r="D48" s="5" t="s">
        <v>80</v>
      </c>
      <c r="E48" s="5" t="s">
        <v>81</v>
      </c>
      <c r="F48" s="5" t="s">
        <v>83</v>
      </c>
      <c r="G48" s="5" t="s">
        <v>82</v>
      </c>
      <c r="H48" s="5" t="s">
        <v>226</v>
      </c>
      <c r="I48" s="37" t="s">
        <v>56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</v>
      </c>
      <c r="B49" s="5" t="s">
        <v>68</v>
      </c>
      <c r="C49" s="5" t="s">
        <v>63</v>
      </c>
      <c r="D49" s="5" t="s">
        <v>80</v>
      </c>
      <c r="E49" s="5" t="s">
        <v>81</v>
      </c>
      <c r="F49" s="5" t="s">
        <v>83</v>
      </c>
      <c r="G49" s="5" t="s">
        <v>82</v>
      </c>
      <c r="H49" s="5" t="s">
        <v>226</v>
      </c>
      <c r="I49" s="37" t="s">
        <v>58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0</v>
      </c>
      <c r="B50" s="5" t="s">
        <v>68</v>
      </c>
      <c r="C50" s="5" t="s">
        <v>63</v>
      </c>
      <c r="D50" s="5" t="s">
        <v>80</v>
      </c>
      <c r="E50" s="5" t="s">
        <v>81</v>
      </c>
      <c r="F50" s="5" t="s">
        <v>83</v>
      </c>
      <c r="G50" s="5" t="s">
        <v>82</v>
      </c>
      <c r="H50" s="5" t="s">
        <v>195</v>
      </c>
      <c r="I50" s="37" t="s">
        <v>56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245</v>
      </c>
      <c r="B51" s="5" t="s">
        <v>68</v>
      </c>
      <c r="C51" s="5" t="s">
        <v>63</v>
      </c>
      <c r="D51" s="5" t="s">
        <v>80</v>
      </c>
      <c r="E51" s="5" t="s">
        <v>81</v>
      </c>
      <c r="F51" s="5" t="s">
        <v>83</v>
      </c>
      <c r="G51" s="5" t="s">
        <v>82</v>
      </c>
      <c r="H51" s="6" t="s">
        <v>212</v>
      </c>
      <c r="I51" s="37" t="s">
        <v>56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26</v>
      </c>
      <c r="B52" s="5" t="s">
        <v>68</v>
      </c>
      <c r="C52" s="5" t="s">
        <v>63</v>
      </c>
      <c r="D52" s="5" t="s">
        <v>80</v>
      </c>
      <c r="E52" s="5" t="s">
        <v>81</v>
      </c>
      <c r="F52" s="5" t="s">
        <v>83</v>
      </c>
      <c r="G52" s="5" t="s">
        <v>82</v>
      </c>
      <c r="H52" s="6" t="s">
        <v>212</v>
      </c>
      <c r="I52" s="37" t="s">
        <v>58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18</v>
      </c>
      <c r="B53" s="5" t="s">
        <v>68</v>
      </c>
      <c r="C53" s="5" t="s">
        <v>63</v>
      </c>
      <c r="D53" s="5" t="s">
        <v>80</v>
      </c>
      <c r="E53" s="5" t="s">
        <v>81</v>
      </c>
      <c r="F53" s="5" t="s">
        <v>83</v>
      </c>
      <c r="G53" s="5" t="s">
        <v>82</v>
      </c>
      <c r="H53" s="5" t="s">
        <v>215</v>
      </c>
      <c r="I53" s="37" t="s">
        <v>58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13</v>
      </c>
      <c r="B54" s="5" t="s">
        <v>68</v>
      </c>
      <c r="C54" s="5" t="s">
        <v>63</v>
      </c>
      <c r="D54" s="5" t="s">
        <v>80</v>
      </c>
      <c r="E54" s="5" t="s">
        <v>81</v>
      </c>
      <c r="F54" s="5" t="s">
        <v>83</v>
      </c>
      <c r="G54" s="5" t="s">
        <v>78</v>
      </c>
      <c r="H54" s="5" t="s">
        <v>50</v>
      </c>
      <c r="I54" s="37" t="s">
        <v>56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14</v>
      </c>
      <c r="B55" s="5" t="s">
        <v>68</v>
      </c>
      <c r="C55" s="5" t="s">
        <v>63</v>
      </c>
      <c r="D55" s="5" t="s">
        <v>80</v>
      </c>
      <c r="E55" s="5" t="s">
        <v>81</v>
      </c>
      <c r="F55" s="5" t="s">
        <v>83</v>
      </c>
      <c r="G55" s="5" t="s">
        <v>78</v>
      </c>
      <c r="H55" s="5" t="s">
        <v>50</v>
      </c>
      <c r="I55" s="37" t="s">
        <v>58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15</v>
      </c>
      <c r="B56" s="5" t="s">
        <v>68</v>
      </c>
      <c r="C56" s="5" t="s">
        <v>63</v>
      </c>
      <c r="D56" s="5" t="s">
        <v>80</v>
      </c>
      <c r="E56" s="5" t="s">
        <v>81</v>
      </c>
      <c r="F56" s="5" t="s">
        <v>83</v>
      </c>
      <c r="G56" s="5" t="s">
        <v>78</v>
      </c>
      <c r="H56" s="5" t="s">
        <v>50</v>
      </c>
      <c r="I56" s="37" t="s">
        <v>60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19</v>
      </c>
      <c r="B57" s="5" t="s">
        <v>68</v>
      </c>
      <c r="C57" s="5" t="s">
        <v>63</v>
      </c>
      <c r="D57" s="5" t="s">
        <v>80</v>
      </c>
      <c r="E57" s="5" t="s">
        <v>81</v>
      </c>
      <c r="F57" s="5" t="s">
        <v>83</v>
      </c>
      <c r="G57" s="5" t="s">
        <v>62</v>
      </c>
      <c r="H57" s="5" t="s">
        <v>20</v>
      </c>
      <c r="I57" s="37" t="s">
        <v>58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17</v>
      </c>
      <c r="B58" s="5" t="s">
        <v>68</v>
      </c>
      <c r="C58" s="5" t="s">
        <v>63</v>
      </c>
      <c r="D58" s="5" t="s">
        <v>80</v>
      </c>
      <c r="E58" s="5" t="s">
        <v>81</v>
      </c>
      <c r="F58" s="5" t="s">
        <v>83</v>
      </c>
      <c r="G58" s="5" t="s">
        <v>62</v>
      </c>
      <c r="H58" s="5" t="s">
        <v>16</v>
      </c>
      <c r="I58" s="37" t="s">
        <v>58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18</v>
      </c>
      <c r="B59" s="5" t="s">
        <v>68</v>
      </c>
      <c r="C59" s="5" t="s">
        <v>63</v>
      </c>
      <c r="D59" s="5" t="s">
        <v>80</v>
      </c>
      <c r="E59" s="5" t="s">
        <v>81</v>
      </c>
      <c r="F59" s="5" t="s">
        <v>83</v>
      </c>
      <c r="G59" s="5" t="s">
        <v>62</v>
      </c>
      <c r="H59" s="5" t="s">
        <v>215</v>
      </c>
      <c r="I59" s="37" t="s">
        <v>58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237</v>
      </c>
      <c r="B60" s="5" t="s">
        <v>68</v>
      </c>
      <c r="C60" s="5" t="s">
        <v>64</v>
      </c>
      <c r="D60" s="5" t="s">
        <v>80</v>
      </c>
      <c r="E60" s="5" t="s">
        <v>82</v>
      </c>
      <c r="F60" s="5" t="s">
        <v>83</v>
      </c>
      <c r="G60" s="5" t="s">
        <v>61</v>
      </c>
      <c r="H60" s="5" t="s">
        <v>148</v>
      </c>
      <c r="I60" s="37" t="s">
        <v>65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22</v>
      </c>
      <c r="B61" s="9" t="s">
        <v>90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203</v>
      </c>
      <c r="B62" s="5" t="s">
        <v>90</v>
      </c>
      <c r="C62" s="5" t="s">
        <v>80</v>
      </c>
      <c r="D62" s="5" t="s">
        <v>61</v>
      </c>
      <c r="E62" s="5" t="s">
        <v>82</v>
      </c>
      <c r="F62" s="5" t="s">
        <v>83</v>
      </c>
      <c r="G62" s="5" t="s">
        <v>80</v>
      </c>
      <c r="H62" s="5" t="s">
        <v>138</v>
      </c>
      <c r="I62" s="37" t="s">
        <v>56</v>
      </c>
      <c r="J62" s="14">
        <f>3632502+269328</f>
        <v>3901830</v>
      </c>
      <c r="K62" s="14"/>
      <c r="L62" s="14">
        <f t="shared" ref="L62:L98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208</v>
      </c>
      <c r="B63" s="5" t="s">
        <v>90</v>
      </c>
      <c r="C63" s="5" t="s">
        <v>80</v>
      </c>
      <c r="D63" s="5" t="s">
        <v>61</v>
      </c>
      <c r="E63" s="5" t="s">
        <v>82</v>
      </c>
      <c r="F63" s="5" t="s">
        <v>83</v>
      </c>
      <c r="G63" s="5" t="s">
        <v>80</v>
      </c>
      <c r="H63" s="5" t="s">
        <v>138</v>
      </c>
      <c r="I63" s="37" t="s">
        <v>58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175</v>
      </c>
      <c r="B64" s="5" t="s">
        <v>90</v>
      </c>
      <c r="C64" s="5" t="s">
        <v>80</v>
      </c>
      <c r="D64" s="5" t="s">
        <v>61</v>
      </c>
      <c r="E64" s="5" t="s">
        <v>206</v>
      </c>
      <c r="F64" s="5" t="s">
        <v>83</v>
      </c>
      <c r="G64" s="5" t="s">
        <v>82</v>
      </c>
      <c r="H64" s="5" t="s">
        <v>201</v>
      </c>
      <c r="I64" s="37" t="s">
        <v>58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239</v>
      </c>
      <c r="B65" s="5" t="s">
        <v>90</v>
      </c>
      <c r="C65" s="5" t="s">
        <v>80</v>
      </c>
      <c r="D65" s="5" t="s">
        <v>61</v>
      </c>
      <c r="E65" s="5" t="s">
        <v>82</v>
      </c>
      <c r="F65" s="5" t="s">
        <v>83</v>
      </c>
      <c r="G65" s="5" t="s">
        <v>80</v>
      </c>
      <c r="H65" s="5" t="s">
        <v>92</v>
      </c>
      <c r="I65" s="37" t="s">
        <v>56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186</v>
      </c>
      <c r="B66" s="5" t="s">
        <v>90</v>
      </c>
      <c r="C66" s="5" t="s">
        <v>80</v>
      </c>
      <c r="D66" s="5" t="s">
        <v>61</v>
      </c>
      <c r="E66" s="5" t="s">
        <v>82</v>
      </c>
      <c r="F66" s="5" t="s">
        <v>83</v>
      </c>
      <c r="G66" s="5" t="s">
        <v>80</v>
      </c>
      <c r="H66" s="5" t="s">
        <v>93</v>
      </c>
      <c r="I66" s="37" t="s">
        <v>56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188</v>
      </c>
      <c r="B67" s="5" t="s">
        <v>90</v>
      </c>
      <c r="C67" s="5" t="s">
        <v>80</v>
      </c>
      <c r="D67" s="5" t="s">
        <v>61</v>
      </c>
      <c r="E67" s="5" t="s">
        <v>82</v>
      </c>
      <c r="F67" s="5" t="s">
        <v>83</v>
      </c>
      <c r="G67" s="5" t="s">
        <v>80</v>
      </c>
      <c r="H67" s="5" t="s">
        <v>94</v>
      </c>
      <c r="I67" s="37" t="s">
        <v>56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189</v>
      </c>
      <c r="B68" s="5" t="s">
        <v>90</v>
      </c>
      <c r="C68" s="5" t="s">
        <v>80</v>
      </c>
      <c r="D68" s="5" t="s">
        <v>61</v>
      </c>
      <c r="E68" s="5" t="s">
        <v>82</v>
      </c>
      <c r="F68" s="5" t="s">
        <v>83</v>
      </c>
      <c r="G68" s="5" t="s">
        <v>80</v>
      </c>
      <c r="H68" s="5" t="s">
        <v>95</v>
      </c>
      <c r="I68" s="37" t="s">
        <v>56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209</v>
      </c>
      <c r="B69" s="6" t="s">
        <v>90</v>
      </c>
      <c r="C69" s="6" t="s">
        <v>59</v>
      </c>
      <c r="D69" s="6" t="s">
        <v>80</v>
      </c>
      <c r="E69" s="6" t="s">
        <v>82</v>
      </c>
      <c r="F69" s="6" t="s">
        <v>83</v>
      </c>
      <c r="G69" s="6" t="s">
        <v>80</v>
      </c>
      <c r="H69" s="6" t="s">
        <v>211</v>
      </c>
      <c r="I69" s="39" t="s">
        <v>210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205</v>
      </c>
      <c r="B70" s="9" t="s">
        <v>96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203</v>
      </c>
      <c r="B71" s="5" t="s">
        <v>96</v>
      </c>
      <c r="C71" s="5" t="s">
        <v>80</v>
      </c>
      <c r="D71" s="5" t="s">
        <v>59</v>
      </c>
      <c r="E71" s="5" t="s">
        <v>82</v>
      </c>
      <c r="F71" s="5" t="s">
        <v>83</v>
      </c>
      <c r="G71" s="5" t="s">
        <v>81</v>
      </c>
      <c r="H71" s="5" t="s">
        <v>138</v>
      </c>
      <c r="I71" s="37" t="s">
        <v>56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208</v>
      </c>
      <c r="B72" s="5" t="s">
        <v>96</v>
      </c>
      <c r="C72" s="5" t="s">
        <v>80</v>
      </c>
      <c r="D72" s="5" t="s">
        <v>59</v>
      </c>
      <c r="E72" s="5" t="s">
        <v>82</v>
      </c>
      <c r="F72" s="5" t="s">
        <v>83</v>
      </c>
      <c r="G72" s="5" t="s">
        <v>81</v>
      </c>
      <c r="H72" s="5" t="s">
        <v>138</v>
      </c>
      <c r="I72" s="37" t="s">
        <v>58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175</v>
      </c>
      <c r="B73" s="5" t="s">
        <v>96</v>
      </c>
      <c r="C73" s="5" t="s">
        <v>80</v>
      </c>
      <c r="D73" s="5" t="s">
        <v>59</v>
      </c>
      <c r="E73" s="5" t="s">
        <v>206</v>
      </c>
      <c r="F73" s="5" t="s">
        <v>83</v>
      </c>
      <c r="G73" s="5" t="s">
        <v>82</v>
      </c>
      <c r="H73" s="5" t="s">
        <v>201</v>
      </c>
      <c r="I73" s="37" t="s">
        <v>58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190</v>
      </c>
      <c r="B74" s="5" t="s">
        <v>96</v>
      </c>
      <c r="C74" s="5" t="s">
        <v>80</v>
      </c>
      <c r="D74" s="5" t="s">
        <v>59</v>
      </c>
      <c r="E74" s="5" t="s">
        <v>82</v>
      </c>
      <c r="F74" s="5" t="s">
        <v>83</v>
      </c>
      <c r="G74" s="5" t="s">
        <v>81</v>
      </c>
      <c r="H74" s="5" t="s">
        <v>114</v>
      </c>
      <c r="I74" s="37" t="s">
        <v>56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242</v>
      </c>
      <c r="B75" s="5" t="s">
        <v>96</v>
      </c>
      <c r="C75" s="5" t="s">
        <v>80</v>
      </c>
      <c r="D75" s="5" t="s">
        <v>59</v>
      </c>
      <c r="E75" s="5" t="s">
        <v>82</v>
      </c>
      <c r="F75" s="5" t="s">
        <v>83</v>
      </c>
      <c r="G75" s="5" t="s">
        <v>81</v>
      </c>
      <c r="H75" s="5" t="s">
        <v>115</v>
      </c>
      <c r="I75" s="37" t="s">
        <v>56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228</v>
      </c>
      <c r="B76" s="5" t="s">
        <v>96</v>
      </c>
      <c r="C76" s="5" t="s">
        <v>80</v>
      </c>
      <c r="D76" s="5" t="s">
        <v>59</v>
      </c>
      <c r="E76" s="5" t="s">
        <v>82</v>
      </c>
      <c r="F76" s="5" t="s">
        <v>83</v>
      </c>
      <c r="G76" s="5" t="s">
        <v>81</v>
      </c>
      <c r="H76" s="5" t="s">
        <v>116</v>
      </c>
      <c r="I76" s="37" t="s">
        <v>56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41</v>
      </c>
      <c r="B77" s="5" t="s">
        <v>96</v>
      </c>
      <c r="C77" s="5" t="s">
        <v>80</v>
      </c>
      <c r="D77" s="5" t="s">
        <v>59</v>
      </c>
      <c r="E77" s="5" t="s">
        <v>82</v>
      </c>
      <c r="F77" s="5" t="s">
        <v>83</v>
      </c>
      <c r="G77" s="5" t="s">
        <v>81</v>
      </c>
      <c r="H77" s="5" t="s">
        <v>117</v>
      </c>
      <c r="I77" s="37" t="s">
        <v>56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218</v>
      </c>
      <c r="B78" s="6" t="s">
        <v>96</v>
      </c>
      <c r="C78" s="6" t="s">
        <v>80</v>
      </c>
      <c r="D78" s="6" t="s">
        <v>59</v>
      </c>
      <c r="E78" s="6" t="s">
        <v>82</v>
      </c>
      <c r="F78" s="6" t="s">
        <v>83</v>
      </c>
      <c r="G78" s="6" t="s">
        <v>81</v>
      </c>
      <c r="H78" s="6" t="s">
        <v>97</v>
      </c>
      <c r="I78" s="39" t="s">
        <v>58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220</v>
      </c>
      <c r="B79" s="5" t="s">
        <v>96</v>
      </c>
      <c r="C79" s="5" t="s">
        <v>78</v>
      </c>
      <c r="D79" s="5" t="s">
        <v>73</v>
      </c>
      <c r="E79" s="5" t="s">
        <v>61</v>
      </c>
      <c r="F79" s="5" t="s">
        <v>83</v>
      </c>
      <c r="G79" s="5" t="s">
        <v>82</v>
      </c>
      <c r="H79" s="5" t="s">
        <v>98</v>
      </c>
      <c r="I79" s="37" t="s">
        <v>58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21</v>
      </c>
      <c r="B80" s="9" t="s">
        <v>102</v>
      </c>
      <c r="C80" s="7"/>
      <c r="D80" s="7"/>
      <c r="E80" s="7"/>
      <c r="F80" s="7"/>
      <c r="G80" s="7"/>
      <c r="H80" s="7"/>
      <c r="I80" s="38"/>
      <c r="J80" s="15">
        <f t="shared" ref="J80:O80" si="9">SUM(J81:J92)</f>
        <v>17810357.390000001</v>
      </c>
      <c r="K80" s="15">
        <f t="shared" si="9"/>
        <v>100000</v>
      </c>
      <c r="L80" s="15">
        <f t="shared" si="9"/>
        <v>17910357.390000001</v>
      </c>
      <c r="M80" s="15">
        <f t="shared" si="9"/>
        <v>17527829.870000001</v>
      </c>
      <c r="N80" s="15">
        <f t="shared" si="9"/>
        <v>0</v>
      </c>
      <c r="O80" s="15">
        <f t="shared" si="9"/>
        <v>17527829.870000001</v>
      </c>
    </row>
    <row r="81" spans="1:15" s="3" customFormat="1" ht="110.25">
      <c r="A81" s="22" t="s">
        <v>203</v>
      </c>
      <c r="B81" s="5" t="s">
        <v>102</v>
      </c>
      <c r="C81" s="5" t="s">
        <v>80</v>
      </c>
      <c r="D81" s="5" t="s">
        <v>59</v>
      </c>
      <c r="E81" s="5" t="s">
        <v>82</v>
      </c>
      <c r="F81" s="5" t="s">
        <v>83</v>
      </c>
      <c r="G81" s="5" t="s">
        <v>78</v>
      </c>
      <c r="H81" s="5" t="s">
        <v>138</v>
      </c>
      <c r="I81" s="37" t="s">
        <v>56</v>
      </c>
      <c r="J81" s="14">
        <v>1271700</v>
      </c>
      <c r="K81" s="14">
        <f>-886300-30000</f>
        <v>-916300</v>
      </c>
      <c r="L81" s="14">
        <f t="shared" si="7"/>
        <v>355400</v>
      </c>
      <c r="M81" s="14">
        <v>1271700</v>
      </c>
      <c r="N81" s="14"/>
      <c r="O81" s="14">
        <v>1271700</v>
      </c>
    </row>
    <row r="82" spans="1:15" s="3" customFormat="1" ht="63">
      <c r="A82" s="22" t="s">
        <v>208</v>
      </c>
      <c r="B82" s="5" t="s">
        <v>102</v>
      </c>
      <c r="C82" s="5" t="s">
        <v>80</v>
      </c>
      <c r="D82" s="5" t="s">
        <v>59</v>
      </c>
      <c r="E82" s="5" t="s">
        <v>82</v>
      </c>
      <c r="F82" s="5" t="s">
        <v>83</v>
      </c>
      <c r="G82" s="5" t="s">
        <v>78</v>
      </c>
      <c r="H82" s="5" t="s">
        <v>138</v>
      </c>
      <c r="I82" s="37" t="s">
        <v>58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175</v>
      </c>
      <c r="B83" s="5" t="s">
        <v>102</v>
      </c>
      <c r="C83" s="5" t="s">
        <v>80</v>
      </c>
      <c r="D83" s="5" t="s">
        <v>59</v>
      </c>
      <c r="E83" s="5" t="s">
        <v>206</v>
      </c>
      <c r="F83" s="5" t="s">
        <v>83</v>
      </c>
      <c r="G83" s="5" t="s">
        <v>82</v>
      </c>
      <c r="H83" s="5" t="s">
        <v>201</v>
      </c>
      <c r="I83" s="37" t="s">
        <v>58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66" customHeight="1">
      <c r="A84" s="22" t="s">
        <v>248</v>
      </c>
      <c r="B84" s="5" t="s">
        <v>102</v>
      </c>
      <c r="C84" s="5" t="s">
        <v>78</v>
      </c>
      <c r="D84" s="5" t="s">
        <v>74</v>
      </c>
      <c r="E84" s="5" t="s">
        <v>187</v>
      </c>
      <c r="F84" s="5" t="s">
        <v>83</v>
      </c>
      <c r="G84" s="5" t="s">
        <v>80</v>
      </c>
      <c r="H84" s="5" t="s">
        <v>103</v>
      </c>
      <c r="I84" s="37" t="s">
        <v>58</v>
      </c>
      <c r="J84" s="14">
        <v>11145.12</v>
      </c>
      <c r="K84" s="14"/>
      <c r="L84" s="14">
        <f t="shared" si="7"/>
        <v>11145.12</v>
      </c>
      <c r="M84" s="14">
        <v>11145.12</v>
      </c>
      <c r="N84" s="14"/>
      <c r="O84" s="14">
        <f>M84+N84</f>
        <v>11145.12</v>
      </c>
    </row>
    <row r="85" spans="1:15" s="13" customFormat="1" ht="87.75" customHeight="1">
      <c r="A85" s="23" t="s">
        <v>33</v>
      </c>
      <c r="B85" s="6" t="s">
        <v>102</v>
      </c>
      <c r="C85" s="6" t="s">
        <v>78</v>
      </c>
      <c r="D85" s="6" t="s">
        <v>63</v>
      </c>
      <c r="E85" s="6" t="s">
        <v>74</v>
      </c>
      <c r="F85" s="6" t="s">
        <v>83</v>
      </c>
      <c r="G85" s="6" t="s">
        <v>80</v>
      </c>
      <c r="H85" s="6" t="s">
        <v>34</v>
      </c>
      <c r="I85" s="39" t="s">
        <v>60</v>
      </c>
      <c r="J85" s="17">
        <v>1113700</v>
      </c>
      <c r="K85" s="17">
        <v>886300</v>
      </c>
      <c r="L85" s="14">
        <f t="shared" si="7"/>
        <v>2000000</v>
      </c>
      <c r="M85" s="17">
        <v>0</v>
      </c>
      <c r="N85" s="17"/>
      <c r="O85" s="17">
        <v>0</v>
      </c>
    </row>
    <row r="86" spans="1:15" s="3" customFormat="1" ht="50.25" customHeight="1">
      <c r="A86" s="22" t="s">
        <v>221</v>
      </c>
      <c r="B86" s="5" t="s">
        <v>102</v>
      </c>
      <c r="C86" s="5" t="s">
        <v>78</v>
      </c>
      <c r="D86" s="5" t="s">
        <v>73</v>
      </c>
      <c r="E86" s="5" t="s">
        <v>61</v>
      </c>
      <c r="F86" s="5" t="s">
        <v>83</v>
      </c>
      <c r="G86" s="5" t="s">
        <v>80</v>
      </c>
      <c r="H86" s="5" t="s">
        <v>105</v>
      </c>
      <c r="I86" s="37" t="s">
        <v>58</v>
      </c>
      <c r="J86" s="14">
        <v>71651.17</v>
      </c>
      <c r="K86" s="14"/>
      <c r="L86" s="14">
        <f t="shared" si="7"/>
        <v>71651.17</v>
      </c>
      <c r="M86" s="14">
        <v>71651.17</v>
      </c>
      <c r="N86" s="14"/>
      <c r="O86" s="14">
        <v>71651.17</v>
      </c>
    </row>
    <row r="87" spans="1:15" s="3" customFormat="1" ht="63">
      <c r="A87" s="22" t="s">
        <v>162</v>
      </c>
      <c r="B87" s="5" t="s">
        <v>102</v>
      </c>
      <c r="C87" s="5" t="s">
        <v>78</v>
      </c>
      <c r="D87" s="5" t="s">
        <v>73</v>
      </c>
      <c r="E87" s="5" t="s">
        <v>61</v>
      </c>
      <c r="F87" s="5" t="s">
        <v>83</v>
      </c>
      <c r="G87" s="5" t="s">
        <v>80</v>
      </c>
      <c r="H87" s="5" t="s">
        <v>106</v>
      </c>
      <c r="I87" s="37" t="s">
        <v>58</v>
      </c>
      <c r="J87" s="14">
        <v>533522.46</v>
      </c>
      <c r="K87" s="14"/>
      <c r="L87" s="14">
        <f>J87+K87</f>
        <v>533522.46</v>
      </c>
      <c r="M87" s="14">
        <v>569882.52</v>
      </c>
      <c r="N87" s="14"/>
      <c r="O87" s="14">
        <f>M87+N87</f>
        <v>569882.52</v>
      </c>
    </row>
    <row r="88" spans="1:15" s="3" customFormat="1" ht="110.25">
      <c r="A88" s="22" t="s">
        <v>46</v>
      </c>
      <c r="B88" s="5" t="s">
        <v>102</v>
      </c>
      <c r="C88" s="5" t="s">
        <v>78</v>
      </c>
      <c r="D88" s="5" t="s">
        <v>73</v>
      </c>
      <c r="E88" s="5" t="s">
        <v>61</v>
      </c>
      <c r="F88" s="5" t="s">
        <v>83</v>
      </c>
      <c r="G88" s="5" t="s">
        <v>81</v>
      </c>
      <c r="H88" s="5" t="s">
        <v>45</v>
      </c>
      <c r="I88" s="37" t="s">
        <v>58</v>
      </c>
      <c r="J88" s="14">
        <v>5829893.3399999999</v>
      </c>
      <c r="K88" s="14"/>
      <c r="L88" s="14">
        <f>J88+K88</f>
        <v>5829893.3399999999</v>
      </c>
      <c r="M88" s="14">
        <v>6185615.6500000004</v>
      </c>
      <c r="N88" s="14"/>
      <c r="O88" s="14">
        <f>M88+N88</f>
        <v>6185615.6500000004</v>
      </c>
    </row>
    <row r="89" spans="1:15" s="3" customFormat="1" ht="252.75" customHeight="1">
      <c r="A89" s="23" t="s">
        <v>47</v>
      </c>
      <c r="B89" s="5" t="s">
        <v>102</v>
      </c>
      <c r="C89" s="5" t="s">
        <v>78</v>
      </c>
      <c r="D89" s="5" t="s">
        <v>73</v>
      </c>
      <c r="E89" s="5" t="s">
        <v>61</v>
      </c>
      <c r="F89" s="5" t="s">
        <v>83</v>
      </c>
      <c r="G89" s="5" t="s">
        <v>81</v>
      </c>
      <c r="H89" s="5" t="s">
        <v>104</v>
      </c>
      <c r="I89" s="37" t="s">
        <v>91</v>
      </c>
      <c r="J89" s="14">
        <v>8398198.3000000007</v>
      </c>
      <c r="K89" s="14"/>
      <c r="L89" s="14">
        <f t="shared" si="7"/>
        <v>8398198.3000000007</v>
      </c>
      <c r="M89" s="14">
        <v>8837288.4100000001</v>
      </c>
      <c r="N89" s="14"/>
      <c r="O89" s="14">
        <f>M89+N89</f>
        <v>8837288.4100000001</v>
      </c>
    </row>
    <row r="90" spans="1:15" s="3" customFormat="1" ht="77.25" customHeight="1">
      <c r="A90" s="33" t="s">
        <v>101</v>
      </c>
      <c r="B90" s="5" t="s">
        <v>102</v>
      </c>
      <c r="C90" s="5" t="s">
        <v>74</v>
      </c>
      <c r="D90" s="5" t="s">
        <v>81</v>
      </c>
      <c r="E90" s="5" t="s">
        <v>78</v>
      </c>
      <c r="F90" s="5" t="s">
        <v>76</v>
      </c>
      <c r="G90" s="5" t="s">
        <v>80</v>
      </c>
      <c r="H90" s="5" t="s">
        <v>204</v>
      </c>
      <c r="I90" s="37" t="s">
        <v>58</v>
      </c>
      <c r="J90" s="14">
        <v>250000</v>
      </c>
      <c r="K90" s="14">
        <v>30000</v>
      </c>
      <c r="L90" s="14">
        <f t="shared" si="7"/>
        <v>280000</v>
      </c>
      <c r="M90" s="14">
        <v>250000</v>
      </c>
      <c r="N90" s="14"/>
      <c r="O90" s="14">
        <v>250000</v>
      </c>
    </row>
    <row r="91" spans="1:15" s="3" customFormat="1" ht="63" customHeight="1">
      <c r="A91" s="33" t="s">
        <v>27</v>
      </c>
      <c r="B91" s="5" t="s">
        <v>102</v>
      </c>
      <c r="C91" s="5" t="s">
        <v>74</v>
      </c>
      <c r="D91" s="5" t="s">
        <v>81</v>
      </c>
      <c r="E91" s="5" t="s">
        <v>78</v>
      </c>
      <c r="F91" s="5" t="s">
        <v>76</v>
      </c>
      <c r="G91" s="5" t="s">
        <v>80</v>
      </c>
      <c r="H91" s="5" t="s">
        <v>99</v>
      </c>
      <c r="I91" s="37" t="s">
        <v>58</v>
      </c>
      <c r="J91" s="14">
        <v>250000</v>
      </c>
      <c r="K91" s="14">
        <v>-1010.1</v>
      </c>
      <c r="L91" s="14">
        <f>J91+K91</f>
        <v>248989.9</v>
      </c>
      <c r="M91" s="14">
        <v>250000</v>
      </c>
      <c r="N91" s="14"/>
      <c r="O91" s="14">
        <v>250000</v>
      </c>
    </row>
    <row r="92" spans="1:15" s="3" customFormat="1" ht="113.25" customHeight="1">
      <c r="A92" s="33" t="s">
        <v>25</v>
      </c>
      <c r="B92" s="5" t="s">
        <v>102</v>
      </c>
      <c r="C92" s="5" t="s">
        <v>74</v>
      </c>
      <c r="D92" s="5" t="s">
        <v>81</v>
      </c>
      <c r="E92" s="5" t="s">
        <v>78</v>
      </c>
      <c r="F92" s="5" t="s">
        <v>76</v>
      </c>
      <c r="G92" s="5" t="s">
        <v>80</v>
      </c>
      <c r="H92" s="5" t="s">
        <v>23</v>
      </c>
      <c r="I92" s="37" t="s">
        <v>107</v>
      </c>
      <c r="J92" s="14">
        <v>0</v>
      </c>
      <c r="K92" s="14">
        <f>100000+1010.1</f>
        <v>101010.1</v>
      </c>
      <c r="L92" s="14">
        <f>J92+K92</f>
        <v>101010.1</v>
      </c>
      <c r="M92" s="14">
        <v>0</v>
      </c>
      <c r="N92" s="14"/>
      <c r="O92" s="14">
        <v>0</v>
      </c>
    </row>
    <row r="93" spans="1:15" s="3" customFormat="1" ht="48" customHeight="1">
      <c r="A93" s="21" t="s">
        <v>24</v>
      </c>
      <c r="B93" s="9" t="s">
        <v>121</v>
      </c>
      <c r="C93" s="7"/>
      <c r="D93" s="7"/>
      <c r="E93" s="7"/>
      <c r="F93" s="7"/>
      <c r="G93" s="7"/>
      <c r="H93" s="7"/>
      <c r="I93" s="38"/>
      <c r="J93" s="15">
        <f t="shared" ref="J93:O93" si="10">SUM(J94:J99)</f>
        <v>5059012</v>
      </c>
      <c r="K93" s="15">
        <f t="shared" si="10"/>
        <v>0</v>
      </c>
      <c r="L93" s="15">
        <f t="shared" si="10"/>
        <v>5059012</v>
      </c>
      <c r="M93" s="15">
        <f t="shared" si="10"/>
        <v>66677594</v>
      </c>
      <c r="N93" s="15">
        <f t="shared" si="10"/>
        <v>0</v>
      </c>
      <c r="O93" s="15">
        <f t="shared" si="10"/>
        <v>66677594</v>
      </c>
    </row>
    <row r="94" spans="1:15" s="3" customFormat="1" ht="110.25">
      <c r="A94" s="22" t="s">
        <v>203</v>
      </c>
      <c r="B94" s="5" t="s">
        <v>121</v>
      </c>
      <c r="C94" s="5" t="s">
        <v>80</v>
      </c>
      <c r="D94" s="5" t="s">
        <v>59</v>
      </c>
      <c r="E94" s="5" t="s">
        <v>82</v>
      </c>
      <c r="F94" s="5" t="s">
        <v>83</v>
      </c>
      <c r="G94" s="5" t="s">
        <v>78</v>
      </c>
      <c r="H94" s="5" t="s">
        <v>138</v>
      </c>
      <c r="I94" s="37" t="s">
        <v>56</v>
      </c>
      <c r="J94" s="14">
        <v>2786967</v>
      </c>
      <c r="K94" s="14"/>
      <c r="L94" s="14">
        <f t="shared" si="7"/>
        <v>2786967</v>
      </c>
      <c r="M94" s="14">
        <v>2786967</v>
      </c>
      <c r="N94" s="14"/>
      <c r="O94" s="14">
        <v>2786967</v>
      </c>
    </row>
    <row r="95" spans="1:15" s="3" customFormat="1" ht="63">
      <c r="A95" s="22" t="s">
        <v>208</v>
      </c>
      <c r="B95" s="5" t="s">
        <v>121</v>
      </c>
      <c r="C95" s="5" t="s">
        <v>80</v>
      </c>
      <c r="D95" s="5" t="s">
        <v>59</v>
      </c>
      <c r="E95" s="5" t="s">
        <v>82</v>
      </c>
      <c r="F95" s="5" t="s">
        <v>83</v>
      </c>
      <c r="G95" s="5" t="s">
        <v>78</v>
      </c>
      <c r="H95" s="5" t="s">
        <v>138</v>
      </c>
      <c r="I95" s="37" t="s">
        <v>58</v>
      </c>
      <c r="J95" s="14">
        <v>106231</v>
      </c>
      <c r="K95" s="14"/>
      <c r="L95" s="14">
        <f>J95+K95</f>
        <v>106231</v>
      </c>
      <c r="M95" s="14">
        <v>106231</v>
      </c>
      <c r="N95" s="14"/>
      <c r="O95" s="14">
        <v>106231</v>
      </c>
    </row>
    <row r="96" spans="1:15" s="3" customFormat="1" ht="63">
      <c r="A96" s="22" t="s">
        <v>185</v>
      </c>
      <c r="B96" s="5" t="s">
        <v>121</v>
      </c>
      <c r="C96" s="5" t="s">
        <v>80</v>
      </c>
      <c r="D96" s="5" t="s">
        <v>59</v>
      </c>
      <c r="E96" s="5" t="s">
        <v>206</v>
      </c>
      <c r="F96" s="5" t="s">
        <v>83</v>
      </c>
      <c r="G96" s="5" t="s">
        <v>82</v>
      </c>
      <c r="H96" s="5" t="s">
        <v>201</v>
      </c>
      <c r="I96" s="37" t="s">
        <v>58</v>
      </c>
      <c r="J96" s="14">
        <v>18900</v>
      </c>
      <c r="K96" s="14"/>
      <c r="L96" s="14">
        <f t="shared" si="7"/>
        <v>18900</v>
      </c>
      <c r="M96" s="14">
        <v>18900</v>
      </c>
      <c r="N96" s="14"/>
      <c r="O96" s="14">
        <v>18900</v>
      </c>
    </row>
    <row r="97" spans="1:15" s="3" customFormat="1" ht="162" customHeight="1">
      <c r="A97" s="22" t="s">
        <v>5</v>
      </c>
      <c r="B97" s="5" t="s">
        <v>121</v>
      </c>
      <c r="C97" s="5" t="s">
        <v>74</v>
      </c>
      <c r="D97" s="5" t="s">
        <v>80</v>
      </c>
      <c r="E97" s="5" t="s">
        <v>223</v>
      </c>
      <c r="F97" s="5" t="s">
        <v>124</v>
      </c>
      <c r="G97" s="5" t="s">
        <v>7</v>
      </c>
      <c r="H97" s="5" t="s">
        <v>8</v>
      </c>
      <c r="I97" s="37" t="s">
        <v>107</v>
      </c>
      <c r="J97" s="14">
        <v>0</v>
      </c>
      <c r="K97" s="14"/>
      <c r="L97" s="14">
        <f t="shared" si="7"/>
        <v>0</v>
      </c>
      <c r="M97" s="14">
        <v>61002395</v>
      </c>
      <c r="N97" s="14"/>
      <c r="O97" s="14">
        <f>M97+N97</f>
        <v>61002395</v>
      </c>
    </row>
    <row r="98" spans="1:15" s="3" customFormat="1" ht="129" customHeight="1">
      <c r="A98" s="22" t="s">
        <v>6</v>
      </c>
      <c r="B98" s="5" t="s">
        <v>121</v>
      </c>
      <c r="C98" s="5" t="s">
        <v>74</v>
      </c>
      <c r="D98" s="5" t="s">
        <v>80</v>
      </c>
      <c r="E98" s="5" t="s">
        <v>223</v>
      </c>
      <c r="F98" s="5" t="s">
        <v>124</v>
      </c>
      <c r="G98" s="5" t="s">
        <v>7</v>
      </c>
      <c r="H98" s="5" t="s">
        <v>9</v>
      </c>
      <c r="I98" s="37" t="s">
        <v>107</v>
      </c>
      <c r="J98" s="14">
        <v>0</v>
      </c>
      <c r="K98" s="14"/>
      <c r="L98" s="14">
        <f t="shared" si="7"/>
        <v>0</v>
      </c>
      <c r="M98" s="14">
        <v>616187</v>
      </c>
      <c r="N98" s="14"/>
      <c r="O98" s="14">
        <f>M98+N98</f>
        <v>616187</v>
      </c>
    </row>
    <row r="99" spans="1:15" s="3" customFormat="1" ht="93" customHeight="1">
      <c r="A99" s="24" t="s">
        <v>128</v>
      </c>
      <c r="B99" s="5" t="s">
        <v>121</v>
      </c>
      <c r="C99" s="5" t="s">
        <v>64</v>
      </c>
      <c r="D99" s="5" t="s">
        <v>78</v>
      </c>
      <c r="E99" s="5" t="s">
        <v>126</v>
      </c>
      <c r="F99" s="5" t="s">
        <v>83</v>
      </c>
      <c r="G99" s="5" t="s">
        <v>80</v>
      </c>
      <c r="H99" s="5" t="s">
        <v>127</v>
      </c>
      <c r="I99" s="37" t="s">
        <v>107</v>
      </c>
      <c r="J99" s="14">
        <v>2146914</v>
      </c>
      <c r="K99" s="14"/>
      <c r="L99" s="14">
        <f>J99+K99</f>
        <v>2146914</v>
      </c>
      <c r="M99" s="14">
        <v>2146914</v>
      </c>
      <c r="N99" s="14"/>
      <c r="O99" s="14">
        <f>M99+N99</f>
        <v>2146914</v>
      </c>
    </row>
    <row r="100" spans="1:15" s="3" customFormat="1" ht="49.5" customHeight="1">
      <c r="A100" s="21" t="s">
        <v>108</v>
      </c>
      <c r="B100" s="9" t="s">
        <v>109</v>
      </c>
      <c r="C100" s="7"/>
      <c r="D100" s="7"/>
      <c r="E100" s="7"/>
      <c r="F100" s="7"/>
      <c r="G100" s="7"/>
      <c r="H100" s="7"/>
      <c r="I100" s="38"/>
      <c r="J100" s="15">
        <f t="shared" ref="J100:O100" si="11">SUM(J101:J139)</f>
        <v>118451620.33999999</v>
      </c>
      <c r="K100" s="15">
        <f t="shared" si="11"/>
        <v>0</v>
      </c>
      <c r="L100" s="15">
        <f t="shared" si="11"/>
        <v>118451620.33999999</v>
      </c>
      <c r="M100" s="15">
        <f t="shared" si="11"/>
        <v>116822973.00999999</v>
      </c>
      <c r="N100" s="15">
        <f t="shared" si="11"/>
        <v>0</v>
      </c>
      <c r="O100" s="15">
        <f t="shared" si="11"/>
        <v>116822973.00999999</v>
      </c>
    </row>
    <row r="101" spans="1:15" s="3" customFormat="1" ht="110.25">
      <c r="A101" s="22" t="s">
        <v>42</v>
      </c>
      <c r="B101" s="5" t="s">
        <v>109</v>
      </c>
      <c r="C101" s="5" t="s">
        <v>62</v>
      </c>
      <c r="D101" s="5" t="s">
        <v>80</v>
      </c>
      <c r="E101" s="5" t="s">
        <v>80</v>
      </c>
      <c r="F101" s="5" t="s">
        <v>83</v>
      </c>
      <c r="G101" s="5" t="s">
        <v>80</v>
      </c>
      <c r="H101" s="5" t="s">
        <v>110</v>
      </c>
      <c r="I101" s="37" t="s">
        <v>56</v>
      </c>
      <c r="J101" s="14">
        <v>6958710</v>
      </c>
      <c r="K101" s="14"/>
      <c r="L101" s="14">
        <f t="shared" ref="L101:L139" si="12">J101+K101</f>
        <v>6958710</v>
      </c>
      <c r="M101" s="14">
        <v>6958710</v>
      </c>
      <c r="N101" s="14"/>
      <c r="O101" s="14">
        <v>6958710</v>
      </c>
    </row>
    <row r="102" spans="1:15" s="3" customFormat="1" ht="63">
      <c r="A102" s="22" t="s">
        <v>163</v>
      </c>
      <c r="B102" s="5" t="s">
        <v>109</v>
      </c>
      <c r="C102" s="5" t="s">
        <v>62</v>
      </c>
      <c r="D102" s="5" t="s">
        <v>80</v>
      </c>
      <c r="E102" s="5" t="s">
        <v>80</v>
      </c>
      <c r="F102" s="5" t="s">
        <v>83</v>
      </c>
      <c r="G102" s="5" t="s">
        <v>80</v>
      </c>
      <c r="H102" s="5" t="s">
        <v>110</v>
      </c>
      <c r="I102" s="37" t="s">
        <v>58</v>
      </c>
      <c r="J102" s="14">
        <f>6035602-606500</f>
        <v>5429102</v>
      </c>
      <c r="K102" s="17"/>
      <c r="L102" s="14">
        <f t="shared" si="12"/>
        <v>5429102</v>
      </c>
      <c r="M102" s="14">
        <f>6035602-1000000</f>
        <v>5035602</v>
      </c>
      <c r="N102" s="14"/>
      <c r="O102" s="14">
        <f>6035602-1000000</f>
        <v>5035602</v>
      </c>
    </row>
    <row r="103" spans="1:15" s="3" customFormat="1" ht="47.25">
      <c r="A103" s="22" t="s">
        <v>173</v>
      </c>
      <c r="B103" s="5" t="s">
        <v>109</v>
      </c>
      <c r="C103" s="5" t="s">
        <v>62</v>
      </c>
      <c r="D103" s="5" t="s">
        <v>80</v>
      </c>
      <c r="E103" s="5" t="s">
        <v>80</v>
      </c>
      <c r="F103" s="5" t="s">
        <v>83</v>
      </c>
      <c r="G103" s="5" t="s">
        <v>80</v>
      </c>
      <c r="H103" s="5" t="s">
        <v>110</v>
      </c>
      <c r="I103" s="37" t="s">
        <v>60</v>
      </c>
      <c r="J103" s="14">
        <v>129705</v>
      </c>
      <c r="K103" s="14"/>
      <c r="L103" s="14">
        <f t="shared" si="12"/>
        <v>129705</v>
      </c>
      <c r="M103" s="14">
        <v>129705</v>
      </c>
      <c r="N103" s="14"/>
      <c r="O103" s="14">
        <v>129705</v>
      </c>
    </row>
    <row r="104" spans="1:15" s="3" customFormat="1" ht="63.75" customHeight="1">
      <c r="A104" s="22" t="s">
        <v>164</v>
      </c>
      <c r="B104" s="5" t="s">
        <v>109</v>
      </c>
      <c r="C104" s="5" t="s">
        <v>62</v>
      </c>
      <c r="D104" s="5" t="s">
        <v>80</v>
      </c>
      <c r="E104" s="5" t="s">
        <v>80</v>
      </c>
      <c r="F104" s="5" t="s">
        <v>83</v>
      </c>
      <c r="G104" s="5" t="s">
        <v>80</v>
      </c>
      <c r="H104" s="5" t="s">
        <v>112</v>
      </c>
      <c r="I104" s="37" t="s">
        <v>58</v>
      </c>
      <c r="J104" s="14">
        <v>5571000</v>
      </c>
      <c r="K104" s="14"/>
      <c r="L104" s="14">
        <f t="shared" si="12"/>
        <v>5571000</v>
      </c>
      <c r="M104" s="14">
        <v>5571000</v>
      </c>
      <c r="N104" s="14"/>
      <c r="O104" s="14">
        <v>5571000</v>
      </c>
    </row>
    <row r="105" spans="1:15" s="3" customFormat="1" ht="63">
      <c r="A105" s="24" t="s">
        <v>36</v>
      </c>
      <c r="B105" s="5" t="s">
        <v>109</v>
      </c>
      <c r="C105" s="5" t="s">
        <v>62</v>
      </c>
      <c r="D105" s="5" t="s">
        <v>80</v>
      </c>
      <c r="E105" s="5" t="s">
        <v>206</v>
      </c>
      <c r="F105" s="5" t="s">
        <v>83</v>
      </c>
      <c r="G105" s="5" t="s">
        <v>80</v>
      </c>
      <c r="H105" s="5" t="s">
        <v>201</v>
      </c>
      <c r="I105" s="37" t="s">
        <v>58</v>
      </c>
      <c r="J105" s="17">
        <v>252798</v>
      </c>
      <c r="K105" s="14"/>
      <c r="L105" s="14">
        <f t="shared" si="12"/>
        <v>252798</v>
      </c>
      <c r="M105" s="14">
        <v>252798</v>
      </c>
      <c r="N105" s="14"/>
      <c r="O105" s="14">
        <v>252798</v>
      </c>
    </row>
    <row r="106" spans="1:15" s="3" customFormat="1" ht="270.75" customHeight="1">
      <c r="A106" s="23" t="s">
        <v>191</v>
      </c>
      <c r="B106" s="5" t="s">
        <v>109</v>
      </c>
      <c r="C106" s="5" t="s">
        <v>62</v>
      </c>
      <c r="D106" s="5" t="s">
        <v>80</v>
      </c>
      <c r="E106" s="5" t="s">
        <v>80</v>
      </c>
      <c r="F106" s="5" t="s">
        <v>83</v>
      </c>
      <c r="G106" s="5" t="s">
        <v>80</v>
      </c>
      <c r="H106" s="5" t="s">
        <v>111</v>
      </c>
      <c r="I106" s="37" t="s">
        <v>56</v>
      </c>
      <c r="J106" s="14">
        <v>21849042</v>
      </c>
      <c r="K106" s="14"/>
      <c r="L106" s="14">
        <f t="shared" si="12"/>
        <v>21849042</v>
      </c>
      <c r="M106" s="14">
        <v>21849042</v>
      </c>
      <c r="N106" s="14"/>
      <c r="O106" s="14">
        <v>21849042</v>
      </c>
    </row>
    <row r="107" spans="1:15" s="3" customFormat="1" ht="221.25" customHeight="1">
      <c r="A107" s="23" t="s">
        <v>167</v>
      </c>
      <c r="B107" s="5" t="s">
        <v>109</v>
      </c>
      <c r="C107" s="5" t="s">
        <v>62</v>
      </c>
      <c r="D107" s="5" t="s">
        <v>80</v>
      </c>
      <c r="E107" s="5" t="s">
        <v>80</v>
      </c>
      <c r="F107" s="5" t="s">
        <v>83</v>
      </c>
      <c r="G107" s="5" t="s">
        <v>80</v>
      </c>
      <c r="H107" s="5" t="s">
        <v>111</v>
      </c>
      <c r="I107" s="37" t="s">
        <v>58</v>
      </c>
      <c r="J107" s="14">
        <v>83490</v>
      </c>
      <c r="K107" s="14"/>
      <c r="L107" s="14">
        <f t="shared" si="12"/>
        <v>83490</v>
      </c>
      <c r="M107" s="14">
        <v>83490</v>
      </c>
      <c r="N107" s="14"/>
      <c r="O107" s="14">
        <v>83490</v>
      </c>
    </row>
    <row r="108" spans="1:15" s="3" customFormat="1" ht="157.5">
      <c r="A108" s="23" t="s">
        <v>169</v>
      </c>
      <c r="B108" s="5" t="s">
        <v>109</v>
      </c>
      <c r="C108" s="5" t="s">
        <v>62</v>
      </c>
      <c r="D108" s="5" t="s">
        <v>80</v>
      </c>
      <c r="E108" s="5" t="s">
        <v>80</v>
      </c>
      <c r="F108" s="5" t="s">
        <v>83</v>
      </c>
      <c r="G108" s="5" t="s">
        <v>63</v>
      </c>
      <c r="H108" s="5" t="s">
        <v>113</v>
      </c>
      <c r="I108" s="37" t="s">
        <v>58</v>
      </c>
      <c r="J108" s="14">
        <v>312488</v>
      </c>
      <c r="K108" s="14"/>
      <c r="L108" s="14">
        <f t="shared" si="12"/>
        <v>312488</v>
      </c>
      <c r="M108" s="14">
        <v>312488</v>
      </c>
      <c r="N108" s="14"/>
      <c r="O108" s="14">
        <v>312488</v>
      </c>
    </row>
    <row r="109" spans="1:15" s="3" customFormat="1" ht="110.25">
      <c r="A109" s="22" t="s">
        <v>192</v>
      </c>
      <c r="B109" s="5" t="s">
        <v>109</v>
      </c>
      <c r="C109" s="5" t="s">
        <v>62</v>
      </c>
      <c r="D109" s="5" t="s">
        <v>81</v>
      </c>
      <c r="E109" s="5" t="s">
        <v>80</v>
      </c>
      <c r="F109" s="5" t="s">
        <v>83</v>
      </c>
      <c r="G109" s="5" t="s">
        <v>81</v>
      </c>
      <c r="H109" s="5" t="s">
        <v>152</v>
      </c>
      <c r="I109" s="37" t="s">
        <v>56</v>
      </c>
      <c r="J109" s="14">
        <v>6506128.3300000001</v>
      </c>
      <c r="K109" s="14"/>
      <c r="L109" s="14">
        <f t="shared" si="12"/>
        <v>6506128.3300000001</v>
      </c>
      <c r="M109" s="14">
        <v>6506128.3300000001</v>
      </c>
      <c r="N109" s="14"/>
      <c r="O109" s="14">
        <v>6506128.3300000001</v>
      </c>
    </row>
    <row r="110" spans="1:15" s="3" customFormat="1" ht="63">
      <c r="A110" s="22" t="s">
        <v>170</v>
      </c>
      <c r="B110" s="5" t="s">
        <v>109</v>
      </c>
      <c r="C110" s="5" t="s">
        <v>62</v>
      </c>
      <c r="D110" s="5" t="s">
        <v>81</v>
      </c>
      <c r="E110" s="5" t="s">
        <v>80</v>
      </c>
      <c r="F110" s="5" t="s">
        <v>83</v>
      </c>
      <c r="G110" s="5" t="s">
        <v>81</v>
      </c>
      <c r="H110" s="5" t="s">
        <v>152</v>
      </c>
      <c r="I110" s="37" t="s">
        <v>58</v>
      </c>
      <c r="J110" s="14">
        <v>13878208.26</v>
      </c>
      <c r="K110" s="14"/>
      <c r="L110" s="14">
        <f t="shared" si="12"/>
        <v>13878208.26</v>
      </c>
      <c r="M110" s="14">
        <v>14897836</v>
      </c>
      <c r="N110" s="14"/>
      <c r="O110" s="14">
        <f>N110+M110</f>
        <v>14897836</v>
      </c>
    </row>
    <row r="111" spans="1:15" s="3" customFormat="1" ht="47.25">
      <c r="A111" s="22" t="s">
        <v>174</v>
      </c>
      <c r="B111" s="5" t="s">
        <v>109</v>
      </c>
      <c r="C111" s="5" t="s">
        <v>62</v>
      </c>
      <c r="D111" s="5" t="s">
        <v>81</v>
      </c>
      <c r="E111" s="5" t="s">
        <v>80</v>
      </c>
      <c r="F111" s="5" t="s">
        <v>83</v>
      </c>
      <c r="G111" s="5" t="s">
        <v>81</v>
      </c>
      <c r="H111" s="5" t="s">
        <v>152</v>
      </c>
      <c r="I111" s="37" t="s">
        <v>60</v>
      </c>
      <c r="J111" s="14">
        <v>220200</v>
      </c>
      <c r="K111" s="14"/>
      <c r="L111" s="14">
        <f t="shared" si="12"/>
        <v>220200</v>
      </c>
      <c r="M111" s="14">
        <v>220200</v>
      </c>
      <c r="N111" s="14"/>
      <c r="O111" s="14">
        <v>220200</v>
      </c>
    </row>
    <row r="112" spans="1:15" s="3" customFormat="1" ht="62.25" customHeight="1">
      <c r="A112" s="24" t="s">
        <v>36</v>
      </c>
      <c r="B112" s="5" t="s">
        <v>109</v>
      </c>
      <c r="C112" s="5" t="s">
        <v>62</v>
      </c>
      <c r="D112" s="5" t="s">
        <v>81</v>
      </c>
      <c r="E112" s="5" t="s">
        <v>206</v>
      </c>
      <c r="F112" s="5" t="s">
        <v>83</v>
      </c>
      <c r="G112" s="6" t="s">
        <v>80</v>
      </c>
      <c r="H112" s="5" t="s">
        <v>201</v>
      </c>
      <c r="I112" s="37" t="s">
        <v>58</v>
      </c>
      <c r="J112" s="17">
        <v>118071</v>
      </c>
      <c r="K112" s="14"/>
      <c r="L112" s="14">
        <f t="shared" si="12"/>
        <v>118071</v>
      </c>
      <c r="M112" s="14">
        <v>118071</v>
      </c>
      <c r="N112" s="14"/>
      <c r="O112" s="14">
        <v>118071</v>
      </c>
    </row>
    <row r="113" spans="1:15" s="3" customFormat="1" ht="254.25" customHeight="1">
      <c r="A113" s="28" t="s">
        <v>207</v>
      </c>
      <c r="B113" s="5" t="s">
        <v>109</v>
      </c>
      <c r="C113" s="5" t="s">
        <v>62</v>
      </c>
      <c r="D113" s="5" t="s">
        <v>81</v>
      </c>
      <c r="E113" s="5" t="s">
        <v>80</v>
      </c>
      <c r="F113" s="5" t="s">
        <v>83</v>
      </c>
      <c r="G113" s="5" t="s">
        <v>81</v>
      </c>
      <c r="H113" s="5" t="s">
        <v>198</v>
      </c>
      <c r="I113" s="37" t="s">
        <v>56</v>
      </c>
      <c r="J113" s="14">
        <v>33893804</v>
      </c>
      <c r="K113" s="14"/>
      <c r="L113" s="14">
        <f t="shared" si="12"/>
        <v>33893804</v>
      </c>
      <c r="M113" s="14">
        <v>33893804</v>
      </c>
      <c r="N113" s="14"/>
      <c r="O113" s="14">
        <v>33893804</v>
      </c>
    </row>
    <row r="114" spans="1:15" s="3" customFormat="1" ht="202.5" customHeight="1">
      <c r="A114" s="28" t="s">
        <v>233</v>
      </c>
      <c r="B114" s="5" t="s">
        <v>109</v>
      </c>
      <c r="C114" s="5" t="s">
        <v>62</v>
      </c>
      <c r="D114" s="5" t="s">
        <v>81</v>
      </c>
      <c r="E114" s="5" t="s">
        <v>80</v>
      </c>
      <c r="F114" s="5" t="s">
        <v>83</v>
      </c>
      <c r="G114" s="5" t="s">
        <v>81</v>
      </c>
      <c r="H114" s="5" t="s">
        <v>198</v>
      </c>
      <c r="I114" s="37" t="s">
        <v>58</v>
      </c>
      <c r="J114" s="14">
        <v>707668</v>
      </c>
      <c r="K114" s="14"/>
      <c r="L114" s="14">
        <f t="shared" si="12"/>
        <v>707668</v>
      </c>
      <c r="M114" s="14">
        <v>707668</v>
      </c>
      <c r="N114" s="14"/>
      <c r="O114" s="14">
        <v>707668</v>
      </c>
    </row>
    <row r="115" spans="1:15" s="3" customFormat="1" ht="94.5">
      <c r="A115" s="25" t="s">
        <v>213</v>
      </c>
      <c r="B115" s="5" t="s">
        <v>109</v>
      </c>
      <c r="C115" s="5" t="s">
        <v>62</v>
      </c>
      <c r="D115" s="5" t="s">
        <v>81</v>
      </c>
      <c r="E115" s="5" t="s">
        <v>80</v>
      </c>
      <c r="F115" s="5" t="s">
        <v>83</v>
      </c>
      <c r="G115" s="5" t="s">
        <v>63</v>
      </c>
      <c r="H115" s="5" t="s">
        <v>200</v>
      </c>
      <c r="I115" s="37" t="s">
        <v>58</v>
      </c>
      <c r="J115" s="14">
        <v>600000</v>
      </c>
      <c r="K115" s="14"/>
      <c r="L115" s="14">
        <f t="shared" si="12"/>
        <v>600000</v>
      </c>
      <c r="M115" s="14">
        <v>600000</v>
      </c>
      <c r="N115" s="14"/>
      <c r="O115" s="14">
        <v>600000</v>
      </c>
    </row>
    <row r="116" spans="1:15" s="3" customFormat="1" ht="109.5" customHeight="1">
      <c r="A116" s="25" t="s">
        <v>130</v>
      </c>
      <c r="B116" s="5" t="s">
        <v>109</v>
      </c>
      <c r="C116" s="5" t="s">
        <v>62</v>
      </c>
      <c r="D116" s="5" t="s">
        <v>81</v>
      </c>
      <c r="E116" s="5" t="s">
        <v>80</v>
      </c>
      <c r="F116" s="5" t="s">
        <v>83</v>
      </c>
      <c r="G116" s="5" t="s">
        <v>63</v>
      </c>
      <c r="H116" s="5" t="s">
        <v>129</v>
      </c>
      <c r="I116" s="37" t="s">
        <v>58</v>
      </c>
      <c r="J116" s="14">
        <v>35942</v>
      </c>
      <c r="K116" s="14"/>
      <c r="L116" s="14">
        <f t="shared" si="12"/>
        <v>35942</v>
      </c>
      <c r="M116" s="14">
        <v>35942</v>
      </c>
      <c r="N116" s="14"/>
      <c r="O116" s="14">
        <v>35942</v>
      </c>
    </row>
    <row r="117" spans="1:15" s="3" customFormat="1" ht="109.5" customHeight="1">
      <c r="A117" s="25" t="s">
        <v>44</v>
      </c>
      <c r="B117" s="5" t="s">
        <v>109</v>
      </c>
      <c r="C117" s="5" t="s">
        <v>62</v>
      </c>
      <c r="D117" s="5" t="s">
        <v>81</v>
      </c>
      <c r="E117" s="5" t="s">
        <v>80</v>
      </c>
      <c r="F117" s="5" t="s">
        <v>83</v>
      </c>
      <c r="G117" s="5" t="s">
        <v>80</v>
      </c>
      <c r="H117" s="5" t="s">
        <v>168</v>
      </c>
      <c r="I117" s="5" t="s">
        <v>56</v>
      </c>
      <c r="J117" s="14">
        <v>3827880</v>
      </c>
      <c r="K117" s="14"/>
      <c r="L117" s="14">
        <f t="shared" si="12"/>
        <v>3827880</v>
      </c>
      <c r="M117" s="14">
        <v>3827880</v>
      </c>
      <c r="N117" s="14"/>
      <c r="O117" s="14">
        <v>3827880</v>
      </c>
    </row>
    <row r="118" spans="1:15" s="3" customFormat="1" ht="78.75" customHeight="1">
      <c r="A118" s="22" t="s">
        <v>246</v>
      </c>
      <c r="B118" s="5" t="s">
        <v>109</v>
      </c>
      <c r="C118" s="5" t="s">
        <v>62</v>
      </c>
      <c r="D118" s="5" t="s">
        <v>82</v>
      </c>
      <c r="E118" s="5" t="s">
        <v>80</v>
      </c>
      <c r="F118" s="5" t="s">
        <v>83</v>
      </c>
      <c r="G118" s="5" t="s">
        <v>82</v>
      </c>
      <c r="H118" s="5" t="s">
        <v>199</v>
      </c>
      <c r="I118" s="37" t="s">
        <v>56</v>
      </c>
      <c r="J118" s="14">
        <v>3374416</v>
      </c>
      <c r="K118" s="14"/>
      <c r="L118" s="14">
        <f t="shared" si="12"/>
        <v>3374416</v>
      </c>
      <c r="M118" s="14">
        <v>3374416</v>
      </c>
      <c r="N118" s="14"/>
      <c r="O118" s="14">
        <v>3374416</v>
      </c>
    </row>
    <row r="119" spans="1:15" s="3" customFormat="1" ht="78.75" customHeight="1">
      <c r="A119" s="22" t="s">
        <v>37</v>
      </c>
      <c r="B119" s="5" t="s">
        <v>109</v>
      </c>
      <c r="C119" s="5" t="s">
        <v>62</v>
      </c>
      <c r="D119" s="5" t="s">
        <v>82</v>
      </c>
      <c r="E119" s="5" t="s">
        <v>80</v>
      </c>
      <c r="F119" s="5" t="s">
        <v>83</v>
      </c>
      <c r="G119" s="5" t="s">
        <v>82</v>
      </c>
      <c r="H119" s="5" t="s">
        <v>199</v>
      </c>
      <c r="I119" s="37" t="s">
        <v>58</v>
      </c>
      <c r="J119" s="14">
        <v>532818</v>
      </c>
      <c r="K119" s="14"/>
      <c r="L119" s="14">
        <f t="shared" si="12"/>
        <v>532818</v>
      </c>
      <c r="M119" s="14">
        <v>532818</v>
      </c>
      <c r="N119" s="14"/>
      <c r="O119" s="14">
        <v>532818</v>
      </c>
    </row>
    <row r="120" spans="1:15" s="3" customFormat="1" ht="69" customHeight="1">
      <c r="A120" s="22" t="s">
        <v>32</v>
      </c>
      <c r="B120" s="5" t="s">
        <v>109</v>
      </c>
      <c r="C120" s="5" t="s">
        <v>62</v>
      </c>
      <c r="D120" s="5" t="s">
        <v>82</v>
      </c>
      <c r="E120" s="5" t="s">
        <v>80</v>
      </c>
      <c r="F120" s="5" t="s">
        <v>83</v>
      </c>
      <c r="G120" s="5" t="s">
        <v>82</v>
      </c>
      <c r="H120" s="5" t="s">
        <v>199</v>
      </c>
      <c r="I120" s="37" t="s">
        <v>60</v>
      </c>
      <c r="J120" s="14">
        <v>8000</v>
      </c>
      <c r="K120" s="14"/>
      <c r="L120" s="14">
        <f t="shared" si="12"/>
        <v>8000</v>
      </c>
      <c r="M120" s="14">
        <v>8000</v>
      </c>
      <c r="N120" s="14"/>
      <c r="O120" s="14">
        <v>8000</v>
      </c>
    </row>
    <row r="121" spans="1:15" s="3" customFormat="1" ht="124.5" customHeight="1">
      <c r="A121" s="22" t="s">
        <v>247</v>
      </c>
      <c r="B121" s="5" t="s">
        <v>109</v>
      </c>
      <c r="C121" s="5" t="s">
        <v>62</v>
      </c>
      <c r="D121" s="5" t="s">
        <v>82</v>
      </c>
      <c r="E121" s="5" t="s">
        <v>63</v>
      </c>
      <c r="F121" s="5" t="s">
        <v>83</v>
      </c>
      <c r="G121" s="5" t="s">
        <v>80</v>
      </c>
      <c r="H121" s="5" t="s">
        <v>49</v>
      </c>
      <c r="I121" s="37" t="s">
        <v>56</v>
      </c>
      <c r="J121" s="14">
        <v>3765950</v>
      </c>
      <c r="K121" s="14"/>
      <c r="L121" s="14">
        <f t="shared" si="12"/>
        <v>3765950</v>
      </c>
      <c r="M121" s="14">
        <v>3765950</v>
      </c>
      <c r="N121" s="14"/>
      <c r="O121" s="14">
        <v>3765950</v>
      </c>
    </row>
    <row r="122" spans="1:15" s="3" customFormat="1" ht="78.75" customHeight="1">
      <c r="A122" s="22" t="s">
        <v>38</v>
      </c>
      <c r="B122" s="5" t="s">
        <v>109</v>
      </c>
      <c r="C122" s="5" t="s">
        <v>62</v>
      </c>
      <c r="D122" s="5" t="s">
        <v>82</v>
      </c>
      <c r="E122" s="5" t="s">
        <v>63</v>
      </c>
      <c r="F122" s="5" t="s">
        <v>83</v>
      </c>
      <c r="G122" s="5" t="s">
        <v>80</v>
      </c>
      <c r="H122" s="5" t="s">
        <v>49</v>
      </c>
      <c r="I122" s="37" t="s">
        <v>58</v>
      </c>
      <c r="J122" s="14">
        <v>1303206.33</v>
      </c>
      <c r="K122" s="14"/>
      <c r="L122" s="14">
        <f t="shared" si="12"/>
        <v>1303206.33</v>
      </c>
      <c r="M122" s="14">
        <v>1303206.33</v>
      </c>
      <c r="N122" s="14"/>
      <c r="O122" s="14">
        <v>1303206.33</v>
      </c>
    </row>
    <row r="123" spans="1:15" s="3" customFormat="1" ht="66" customHeight="1">
      <c r="A123" s="22" t="s">
        <v>35</v>
      </c>
      <c r="B123" s="5" t="s">
        <v>109</v>
      </c>
      <c r="C123" s="5" t="s">
        <v>62</v>
      </c>
      <c r="D123" s="5" t="s">
        <v>82</v>
      </c>
      <c r="E123" s="5" t="s">
        <v>63</v>
      </c>
      <c r="F123" s="5" t="s">
        <v>83</v>
      </c>
      <c r="G123" s="5" t="s">
        <v>80</v>
      </c>
      <c r="H123" s="5" t="s">
        <v>49</v>
      </c>
      <c r="I123" s="37" t="s">
        <v>60</v>
      </c>
      <c r="J123" s="14">
        <v>363200</v>
      </c>
      <c r="K123" s="14"/>
      <c r="L123" s="14">
        <f t="shared" si="12"/>
        <v>363200</v>
      </c>
      <c r="M123" s="14">
        <v>363200</v>
      </c>
      <c r="N123" s="14"/>
      <c r="O123" s="14">
        <v>363200</v>
      </c>
    </row>
    <row r="124" spans="1:15" s="3" customFormat="1" ht="69.75" customHeight="1">
      <c r="A124" s="24" t="s">
        <v>36</v>
      </c>
      <c r="B124" s="5" t="s">
        <v>109</v>
      </c>
      <c r="C124" s="5" t="s">
        <v>62</v>
      </c>
      <c r="D124" s="5" t="s">
        <v>82</v>
      </c>
      <c r="E124" s="5" t="s">
        <v>206</v>
      </c>
      <c r="F124" s="5" t="s">
        <v>83</v>
      </c>
      <c r="G124" s="5" t="s">
        <v>80</v>
      </c>
      <c r="H124" s="5" t="s">
        <v>201</v>
      </c>
      <c r="I124" s="37" t="s">
        <v>58</v>
      </c>
      <c r="J124" s="14">
        <v>57000</v>
      </c>
      <c r="K124" s="14"/>
      <c r="L124" s="14">
        <f t="shared" si="12"/>
        <v>57000</v>
      </c>
      <c r="M124" s="14">
        <v>57000</v>
      </c>
      <c r="N124" s="14"/>
      <c r="O124" s="14">
        <v>57000</v>
      </c>
    </row>
    <row r="125" spans="1:15" s="3" customFormat="1" ht="53.25" customHeight="1">
      <c r="A125" s="22" t="s">
        <v>176</v>
      </c>
      <c r="B125" s="5" t="s">
        <v>109</v>
      </c>
      <c r="C125" s="5" t="s">
        <v>62</v>
      </c>
      <c r="D125" s="5" t="s">
        <v>62</v>
      </c>
      <c r="E125" s="5" t="s">
        <v>80</v>
      </c>
      <c r="F125" s="5" t="s">
        <v>83</v>
      </c>
      <c r="G125" s="5" t="s">
        <v>74</v>
      </c>
      <c r="H125" s="5" t="s">
        <v>39</v>
      </c>
      <c r="I125" s="37" t="s">
        <v>58</v>
      </c>
      <c r="J125" s="14">
        <v>330330</v>
      </c>
      <c r="K125" s="14"/>
      <c r="L125" s="14">
        <f t="shared" si="12"/>
        <v>330330</v>
      </c>
      <c r="M125" s="14">
        <v>330330</v>
      </c>
      <c r="N125" s="14"/>
      <c r="O125" s="14">
        <f>M125+N125</f>
        <v>330330</v>
      </c>
    </row>
    <row r="126" spans="1:15" s="3" customFormat="1" ht="81" customHeight="1">
      <c r="A126" s="22" t="s">
        <v>197</v>
      </c>
      <c r="B126" s="5" t="s">
        <v>109</v>
      </c>
      <c r="C126" s="5" t="s">
        <v>62</v>
      </c>
      <c r="D126" s="5" t="s">
        <v>62</v>
      </c>
      <c r="E126" s="5" t="s">
        <v>80</v>
      </c>
      <c r="F126" s="5" t="s">
        <v>83</v>
      </c>
      <c r="G126" s="5" t="s">
        <v>74</v>
      </c>
      <c r="H126" s="5" t="s">
        <v>118</v>
      </c>
      <c r="I126" s="37" t="s">
        <v>58</v>
      </c>
      <c r="J126" s="14">
        <v>25410</v>
      </c>
      <c r="K126" s="14"/>
      <c r="L126" s="14">
        <f t="shared" si="12"/>
        <v>25410</v>
      </c>
      <c r="M126" s="14">
        <v>25410</v>
      </c>
      <c r="N126" s="14"/>
      <c r="O126" s="14">
        <f>M126+N126</f>
        <v>25410</v>
      </c>
    </row>
    <row r="127" spans="1:15" s="3" customFormat="1" ht="113.25" customHeight="1">
      <c r="A127" s="22" t="s">
        <v>40</v>
      </c>
      <c r="B127" s="5" t="s">
        <v>109</v>
      </c>
      <c r="C127" s="5" t="s">
        <v>62</v>
      </c>
      <c r="D127" s="5" t="s">
        <v>62</v>
      </c>
      <c r="E127" s="5" t="s">
        <v>80</v>
      </c>
      <c r="F127" s="5" t="s">
        <v>83</v>
      </c>
      <c r="G127" s="5" t="s">
        <v>61</v>
      </c>
      <c r="H127" s="5" t="s">
        <v>236</v>
      </c>
      <c r="I127" s="37" t="s">
        <v>58</v>
      </c>
      <c r="J127" s="14">
        <v>310000</v>
      </c>
      <c r="K127" s="14"/>
      <c r="L127" s="14">
        <f t="shared" si="12"/>
        <v>310000</v>
      </c>
      <c r="M127" s="14">
        <v>310000</v>
      </c>
      <c r="N127" s="14"/>
      <c r="O127" s="14">
        <v>310000</v>
      </c>
    </row>
    <row r="128" spans="1:15" s="3" customFormat="1" ht="83.25" customHeight="1">
      <c r="A128" s="22" t="s">
        <v>12</v>
      </c>
      <c r="B128" s="5" t="s">
        <v>109</v>
      </c>
      <c r="C128" s="5" t="s">
        <v>62</v>
      </c>
      <c r="D128" s="5" t="s">
        <v>73</v>
      </c>
      <c r="E128" s="5" t="s">
        <v>80</v>
      </c>
      <c r="F128" s="5" t="s">
        <v>83</v>
      </c>
      <c r="G128" s="5" t="s">
        <v>10</v>
      </c>
      <c r="H128" s="5" t="s">
        <v>11</v>
      </c>
      <c r="I128" s="37" t="s">
        <v>58</v>
      </c>
      <c r="J128" s="14">
        <v>2254775.0699999998</v>
      </c>
      <c r="K128" s="14"/>
      <c r="L128" s="14">
        <f t="shared" si="12"/>
        <v>2254775.0699999998</v>
      </c>
      <c r="M128" s="14">
        <v>0</v>
      </c>
      <c r="N128" s="14"/>
      <c r="O128" s="14">
        <v>0</v>
      </c>
    </row>
    <row r="129" spans="1:15" s="3" customFormat="1" ht="126">
      <c r="A129" s="22" t="s">
        <v>154</v>
      </c>
      <c r="B129" s="5" t="s">
        <v>109</v>
      </c>
      <c r="C129" s="5" t="s">
        <v>62</v>
      </c>
      <c r="D129" s="5" t="s">
        <v>73</v>
      </c>
      <c r="E129" s="5" t="s">
        <v>80</v>
      </c>
      <c r="F129" s="5" t="s">
        <v>83</v>
      </c>
      <c r="G129" s="5" t="s">
        <v>73</v>
      </c>
      <c r="H129" s="5" t="s">
        <v>119</v>
      </c>
      <c r="I129" s="37" t="s">
        <v>56</v>
      </c>
      <c r="J129" s="14">
        <v>1715537</v>
      </c>
      <c r="K129" s="14"/>
      <c r="L129" s="14">
        <f t="shared" si="12"/>
        <v>1715537</v>
      </c>
      <c r="M129" s="14">
        <v>1715537</v>
      </c>
      <c r="N129" s="14"/>
      <c r="O129" s="14">
        <v>1715537</v>
      </c>
    </row>
    <row r="130" spans="1:15" s="3" customFormat="1" ht="78.75">
      <c r="A130" s="22" t="s">
        <v>214</v>
      </c>
      <c r="B130" s="5" t="s">
        <v>109</v>
      </c>
      <c r="C130" s="5" t="s">
        <v>62</v>
      </c>
      <c r="D130" s="5" t="s">
        <v>73</v>
      </c>
      <c r="E130" s="5" t="s">
        <v>80</v>
      </c>
      <c r="F130" s="5" t="s">
        <v>83</v>
      </c>
      <c r="G130" s="5" t="s">
        <v>73</v>
      </c>
      <c r="H130" s="5" t="s">
        <v>119</v>
      </c>
      <c r="I130" s="37" t="s">
        <v>58</v>
      </c>
      <c r="J130" s="14">
        <v>512695</v>
      </c>
      <c r="K130" s="14"/>
      <c r="L130" s="14">
        <f t="shared" si="12"/>
        <v>512695</v>
      </c>
      <c r="M130" s="14">
        <v>512695</v>
      </c>
      <c r="N130" s="14"/>
      <c r="O130" s="14">
        <v>512695</v>
      </c>
    </row>
    <row r="131" spans="1:15" s="3" customFormat="1" ht="63">
      <c r="A131" s="22" t="s">
        <v>153</v>
      </c>
      <c r="B131" s="5" t="s">
        <v>109</v>
      </c>
      <c r="C131" s="5" t="s">
        <v>62</v>
      </c>
      <c r="D131" s="5" t="s">
        <v>73</v>
      </c>
      <c r="E131" s="5" t="s">
        <v>80</v>
      </c>
      <c r="F131" s="5" t="s">
        <v>83</v>
      </c>
      <c r="G131" s="5" t="s">
        <v>73</v>
      </c>
      <c r="H131" s="5" t="s">
        <v>119</v>
      </c>
      <c r="I131" s="37" t="s">
        <v>60</v>
      </c>
      <c r="J131" s="14">
        <v>6600</v>
      </c>
      <c r="K131" s="14"/>
      <c r="L131" s="14">
        <f t="shared" si="12"/>
        <v>6600</v>
      </c>
      <c r="M131" s="14">
        <v>6600</v>
      </c>
      <c r="N131" s="14"/>
      <c r="O131" s="14">
        <v>6600</v>
      </c>
    </row>
    <row r="132" spans="1:15" s="3" customFormat="1" ht="110.25">
      <c r="A132" s="22" t="s">
        <v>203</v>
      </c>
      <c r="B132" s="5" t="s">
        <v>109</v>
      </c>
      <c r="C132" s="5" t="s">
        <v>62</v>
      </c>
      <c r="D132" s="5" t="s">
        <v>73</v>
      </c>
      <c r="E132" s="5" t="s">
        <v>82</v>
      </c>
      <c r="F132" s="5" t="s">
        <v>83</v>
      </c>
      <c r="G132" s="5" t="s">
        <v>82</v>
      </c>
      <c r="H132" s="5" t="s">
        <v>138</v>
      </c>
      <c r="I132" s="37" t="s">
        <v>56</v>
      </c>
      <c r="J132" s="14">
        <v>1754910</v>
      </c>
      <c r="K132" s="14"/>
      <c r="L132" s="14">
        <f t="shared" si="12"/>
        <v>1754910</v>
      </c>
      <c r="M132" s="14">
        <v>1754910</v>
      </c>
      <c r="N132" s="14"/>
      <c r="O132" s="14">
        <v>1754910</v>
      </c>
    </row>
    <row r="133" spans="1:15" s="3" customFormat="1" ht="63">
      <c r="A133" s="22" t="s">
        <v>208</v>
      </c>
      <c r="B133" s="5" t="s">
        <v>109</v>
      </c>
      <c r="C133" s="5" t="s">
        <v>62</v>
      </c>
      <c r="D133" s="5" t="s">
        <v>73</v>
      </c>
      <c r="E133" s="5" t="s">
        <v>82</v>
      </c>
      <c r="F133" s="5" t="s">
        <v>83</v>
      </c>
      <c r="G133" s="5" t="s">
        <v>82</v>
      </c>
      <c r="H133" s="5" t="s">
        <v>138</v>
      </c>
      <c r="I133" s="37" t="s">
        <v>58</v>
      </c>
      <c r="J133" s="14">
        <v>130500</v>
      </c>
      <c r="K133" s="14"/>
      <c r="L133" s="14">
        <f t="shared" si="12"/>
        <v>130500</v>
      </c>
      <c r="M133" s="14">
        <v>130500</v>
      </c>
      <c r="N133" s="14"/>
      <c r="O133" s="14">
        <v>130500</v>
      </c>
    </row>
    <row r="134" spans="1:15" s="3" customFormat="1" ht="47.25">
      <c r="A134" s="22" t="s">
        <v>171</v>
      </c>
      <c r="B134" s="5" t="s">
        <v>109</v>
      </c>
      <c r="C134" s="5" t="s">
        <v>62</v>
      </c>
      <c r="D134" s="5" t="s">
        <v>73</v>
      </c>
      <c r="E134" s="5" t="s">
        <v>82</v>
      </c>
      <c r="F134" s="5" t="s">
        <v>83</v>
      </c>
      <c r="G134" s="5" t="s">
        <v>82</v>
      </c>
      <c r="H134" s="5" t="s">
        <v>138</v>
      </c>
      <c r="I134" s="37" t="s">
        <v>60</v>
      </c>
      <c r="J134" s="14">
        <v>17300</v>
      </c>
      <c r="K134" s="14"/>
      <c r="L134" s="14">
        <f t="shared" si="12"/>
        <v>17300</v>
      </c>
      <c r="M134" s="14">
        <v>17300</v>
      </c>
      <c r="N134" s="14"/>
      <c r="O134" s="14">
        <v>17300</v>
      </c>
    </row>
    <row r="135" spans="1:15" s="3" customFormat="1" ht="63">
      <c r="A135" s="22" t="s">
        <v>185</v>
      </c>
      <c r="B135" s="5" t="s">
        <v>109</v>
      </c>
      <c r="C135" s="5" t="s">
        <v>62</v>
      </c>
      <c r="D135" s="5" t="s">
        <v>73</v>
      </c>
      <c r="E135" s="5" t="s">
        <v>206</v>
      </c>
      <c r="F135" s="5" t="s">
        <v>83</v>
      </c>
      <c r="G135" s="5" t="s">
        <v>82</v>
      </c>
      <c r="H135" s="5" t="s">
        <v>201</v>
      </c>
      <c r="I135" s="37" t="s">
        <v>58</v>
      </c>
      <c r="J135" s="14">
        <v>9780</v>
      </c>
      <c r="K135" s="14"/>
      <c r="L135" s="14">
        <f t="shared" si="12"/>
        <v>9780</v>
      </c>
      <c r="M135" s="14">
        <v>9780</v>
      </c>
      <c r="N135" s="14"/>
      <c r="O135" s="14">
        <v>9780</v>
      </c>
    </row>
    <row r="136" spans="1:15" s="3" customFormat="1" ht="112.5" customHeight="1">
      <c r="A136" s="22" t="s">
        <v>183</v>
      </c>
      <c r="B136" s="5" t="s">
        <v>109</v>
      </c>
      <c r="C136" s="5" t="s">
        <v>64</v>
      </c>
      <c r="D136" s="5" t="s">
        <v>78</v>
      </c>
      <c r="E136" s="5" t="s">
        <v>80</v>
      </c>
      <c r="F136" s="5" t="s">
        <v>83</v>
      </c>
      <c r="G136" s="5" t="s">
        <v>63</v>
      </c>
      <c r="H136" s="5" t="s">
        <v>120</v>
      </c>
      <c r="I136" s="37" t="s">
        <v>65</v>
      </c>
      <c r="J136" s="14">
        <v>909556.35</v>
      </c>
      <c r="K136" s="14"/>
      <c r="L136" s="14">
        <f t="shared" si="12"/>
        <v>909556.35</v>
      </c>
      <c r="M136" s="14">
        <v>909556.35</v>
      </c>
      <c r="N136" s="14"/>
      <c r="O136" s="14">
        <v>909556.35</v>
      </c>
    </row>
    <row r="137" spans="1:15" s="3" customFormat="1" ht="80.25" customHeight="1">
      <c r="A137" s="26" t="s">
        <v>28</v>
      </c>
      <c r="B137" s="5" t="s">
        <v>109</v>
      </c>
      <c r="C137" s="5" t="s">
        <v>55</v>
      </c>
      <c r="D137" s="5" t="s">
        <v>80</v>
      </c>
      <c r="E137" s="5" t="s">
        <v>63</v>
      </c>
      <c r="F137" s="5" t="s">
        <v>83</v>
      </c>
      <c r="G137" s="5" t="s">
        <v>81</v>
      </c>
      <c r="H137" s="5" t="s">
        <v>123</v>
      </c>
      <c r="I137" s="37" t="s">
        <v>58</v>
      </c>
      <c r="J137" s="14">
        <v>44700</v>
      </c>
      <c r="K137" s="14"/>
      <c r="L137" s="14">
        <f t="shared" si="12"/>
        <v>44700</v>
      </c>
      <c r="M137" s="14">
        <v>44700</v>
      </c>
      <c r="N137" s="14"/>
      <c r="O137" s="14">
        <v>44700</v>
      </c>
    </row>
    <row r="138" spans="1:15" s="3" customFormat="1" ht="147" customHeight="1">
      <c r="A138" s="26" t="s">
        <v>29</v>
      </c>
      <c r="B138" s="5" t="s">
        <v>109</v>
      </c>
      <c r="C138" s="5" t="s">
        <v>55</v>
      </c>
      <c r="D138" s="5" t="s">
        <v>80</v>
      </c>
      <c r="E138" s="5" t="s">
        <v>63</v>
      </c>
      <c r="F138" s="5" t="s">
        <v>83</v>
      </c>
      <c r="G138" s="5" t="s">
        <v>81</v>
      </c>
      <c r="H138" s="5" t="s">
        <v>234</v>
      </c>
      <c r="I138" s="37" t="s">
        <v>58</v>
      </c>
      <c r="J138" s="14">
        <v>267600</v>
      </c>
      <c r="K138" s="14"/>
      <c r="L138" s="14">
        <f t="shared" si="12"/>
        <v>267600</v>
      </c>
      <c r="M138" s="14">
        <v>267600</v>
      </c>
      <c r="N138" s="14"/>
      <c r="O138" s="14">
        <v>267600</v>
      </c>
    </row>
    <row r="139" spans="1:15" s="3" customFormat="1" ht="97.5" customHeight="1">
      <c r="A139" s="26" t="s">
        <v>30</v>
      </c>
      <c r="B139" s="5" t="s">
        <v>109</v>
      </c>
      <c r="C139" s="5" t="s">
        <v>55</v>
      </c>
      <c r="D139" s="5" t="s">
        <v>80</v>
      </c>
      <c r="E139" s="5" t="s">
        <v>63</v>
      </c>
      <c r="F139" s="5" t="s">
        <v>83</v>
      </c>
      <c r="G139" s="5" t="s">
        <v>81</v>
      </c>
      <c r="H139" s="5" t="s">
        <v>235</v>
      </c>
      <c r="I139" s="37" t="s">
        <v>58</v>
      </c>
      <c r="J139" s="14">
        <v>383100</v>
      </c>
      <c r="K139" s="14"/>
      <c r="L139" s="14">
        <f t="shared" si="12"/>
        <v>383100</v>
      </c>
      <c r="M139" s="14">
        <v>383100</v>
      </c>
      <c r="N139" s="14"/>
      <c r="O139" s="14">
        <v>383100</v>
      </c>
    </row>
    <row r="140" spans="1:15" ht="21.75" customHeight="1">
      <c r="A140" s="29" t="s">
        <v>122</v>
      </c>
      <c r="B140" s="7"/>
      <c r="C140" s="7"/>
      <c r="D140" s="7"/>
      <c r="E140" s="7"/>
      <c r="F140" s="7"/>
      <c r="G140" s="7"/>
      <c r="H140" s="7"/>
      <c r="I140" s="38"/>
      <c r="J140" s="15">
        <f t="shared" ref="J140:O140" si="13">J6+J8+J61+J70+J80+J93+J100</f>
        <v>200013565.72999999</v>
      </c>
      <c r="K140" s="15">
        <f t="shared" si="13"/>
        <v>100000</v>
      </c>
      <c r="L140" s="15">
        <f t="shared" si="13"/>
        <v>200113565.72999999</v>
      </c>
      <c r="M140" s="15">
        <f t="shared" si="13"/>
        <v>259758208.88</v>
      </c>
      <c r="N140" s="15">
        <f t="shared" si="13"/>
        <v>0</v>
      </c>
      <c r="O140" s="15">
        <f t="shared" si="13"/>
        <v>259758208.88</v>
      </c>
    </row>
    <row r="141" spans="1:15" s="3" customFormat="1" ht="0.75" customHeight="1">
      <c r="A141" s="30"/>
      <c r="B141" s="8"/>
      <c r="C141" s="8"/>
      <c r="D141" s="8"/>
      <c r="E141" s="8"/>
      <c r="F141" s="8"/>
      <c r="G141" s="8"/>
      <c r="H141" s="8"/>
      <c r="I141" s="8"/>
      <c r="J141" s="14">
        <v>233951557.97999999</v>
      </c>
      <c r="K141" s="14"/>
      <c r="L141" s="40"/>
      <c r="M141" s="14"/>
      <c r="N141" s="14"/>
      <c r="O141" s="14"/>
    </row>
    <row r="144" spans="1:15">
      <c r="M144" s="18"/>
    </row>
  </sheetData>
  <autoFilter ref="A5:O141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.39370078740157483" footer="0"/>
  <pageSetup paperSize="9" scale="43" fitToHeight="8" orientation="portrait" r:id="rId1"/>
  <headerFooter alignWithMargins="0">
    <oddHeader>&amp;RПРОЕКТ</oddHeader>
  </headerFooter>
  <rowBreaks count="2" manualBreakCount="2">
    <brk id="75" max="14" man="1"/>
    <brk id="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2020-12-14T06:26:37Z</cp:lastPrinted>
  <dcterms:created xsi:type="dcterms:W3CDTF">2013-10-30T08:55:37Z</dcterms:created>
  <dcterms:modified xsi:type="dcterms:W3CDTF">2020-12-14T06:26:38Z</dcterms:modified>
</cp:coreProperties>
</file>